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dhsh\k\ПРИЕМ\Прием 2026-2027\"/>
    </mc:Choice>
  </mc:AlternateContent>
  <xr:revisionPtr revIDLastSave="0" documentId="13_ncr:1_{11B7327A-0463-4A39-8945-6A0E950347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Print_Area" localSheetId="0">Лист1!$B$1:$I$81</definedName>
    <definedName name="_xlnm.Print_Area" localSheetId="0">Лист1!$B$1:$J$97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1" i="1" l="1"/>
  <c r="H41" i="1" s="1"/>
  <c r="I41" i="1" s="1"/>
  <c r="G54" i="1"/>
  <c r="H54" i="1" s="1"/>
  <c r="G52" i="1"/>
  <c r="G50" i="1"/>
  <c r="G48" i="1"/>
  <c r="H48" i="1" s="1"/>
  <c r="I54" i="1" l="1"/>
  <c r="H52" i="1"/>
  <c r="I52" i="1" s="1"/>
  <c r="H50" i="1"/>
  <c r="I50" i="1" s="1"/>
  <c r="I48" i="1"/>
  <c r="H28" i="1" l="1"/>
  <c r="H18" i="1" l="1"/>
  <c r="I18" i="1" s="1"/>
  <c r="H16" i="1"/>
  <c r="I16" i="1" s="1"/>
  <c r="G38" i="1" l="1"/>
  <c r="G36" i="1"/>
  <c r="G34" i="1"/>
  <c r="I28" i="1"/>
  <c r="H26" i="1"/>
  <c r="I26" i="1" s="1"/>
  <c r="G24" i="1"/>
  <c r="G22" i="1"/>
  <c r="H24" i="1" l="1"/>
  <c r="I24" i="1" s="1"/>
  <c r="H36" i="1"/>
  <c r="I36" i="1" s="1"/>
  <c r="H22" i="1"/>
  <c r="I22" i="1" s="1"/>
  <c r="H34" i="1"/>
  <c r="I34" i="1" s="1"/>
  <c r="H38" i="1"/>
  <c r="I38" i="1" s="1"/>
  <c r="H14" i="1"/>
  <c r="I14" i="1" s="1"/>
  <c r="F12" i="2" l="1"/>
  <c r="E12" i="2" s="1"/>
  <c r="F8" i="2" l="1"/>
  <c r="E8" i="2" s="1"/>
  <c r="F5" i="2"/>
  <c r="E5" i="2" s="1"/>
  <c r="E13" i="2" l="1"/>
  <c r="D17" i="2" l="1"/>
  <c r="F17" i="2" s="1"/>
  <c r="F14" i="2" l="1"/>
  <c r="F15" i="2"/>
  <c r="D15" i="2"/>
  <c r="D14" i="2"/>
  <c r="F11" i="2"/>
  <c r="F18" i="2" s="1"/>
  <c r="G18" i="2" s="1"/>
  <c r="E11" i="2" l="1"/>
  <c r="E14" i="2"/>
  <c r="E15" i="2"/>
  <c r="F10" i="2"/>
  <c r="E10" i="2" s="1"/>
  <c r="F9" i="2"/>
  <c r="E9" i="2" s="1"/>
  <c r="F7" i="2" l="1"/>
  <c r="E7" i="2" s="1"/>
  <c r="F4" i="2"/>
  <c r="E4" i="2" s="1"/>
  <c r="F6" i="2"/>
  <c r="E6" i="2" s="1"/>
  <c r="F3" i="2"/>
  <c r="E3" i="2" l="1"/>
  <c r="I3" i="2"/>
</calcChain>
</file>

<file path=xl/sharedStrings.xml><?xml version="1.0" encoding="utf-8"?>
<sst xmlns="http://schemas.openxmlformats.org/spreadsheetml/2006/main" count="142" uniqueCount="107">
  <si>
    <t>По конкурсу:</t>
  </si>
  <si>
    <t>Предпрофессиональные   программы</t>
  </si>
  <si>
    <t>Возраст</t>
  </si>
  <si>
    <t>Кол-во академических часов в неделю</t>
  </si>
  <si>
    <t>Наименование программы. Учебные предметы</t>
  </si>
  <si>
    <t>!!!</t>
  </si>
  <si>
    <t>Без конкурса.</t>
  </si>
  <si>
    <t>Одногодичные образовательные программы</t>
  </si>
  <si>
    <t>Наименование курса</t>
  </si>
  <si>
    <t>Количество академических часов в неделю</t>
  </si>
  <si>
    <t>дети 7-15 лет</t>
  </si>
  <si>
    <t>дети 5-6 лет</t>
  </si>
  <si>
    <t>Лепка и гончарный круг</t>
  </si>
  <si>
    <t>дети 8-12 лет</t>
  </si>
  <si>
    <t>Продолжительность академического часа для учащихся 5-7 лет 30 мин, с 8 лет и старше 40 мин, перерыв 10 минут.</t>
  </si>
  <si>
    <t>8 часов/264 часа</t>
  </si>
  <si>
    <t>Архитектура 1-3 класс</t>
  </si>
  <si>
    <t>Архитектура 4 класс</t>
  </si>
  <si>
    <t>Живопись 1-3 класс</t>
  </si>
  <si>
    <t>Дизайн 1 класс</t>
  </si>
  <si>
    <t>Дизайн 2 класс</t>
  </si>
  <si>
    <t>№ п/п</t>
  </si>
  <si>
    <t>Пнаименование программы</t>
  </si>
  <si>
    <t>Общее количество часов</t>
  </si>
  <si>
    <t>Общая сумма договора</t>
  </si>
  <si>
    <t>Стоимость часа, руб.</t>
  </si>
  <si>
    <t>Сумма в месяц, руб.</t>
  </si>
  <si>
    <t>Старая стоимость обучения</t>
  </si>
  <si>
    <t>% повышения стоимости</t>
  </si>
  <si>
    <t>10 часов Общеобр.</t>
  </si>
  <si>
    <t>6 часов РЖК</t>
  </si>
  <si>
    <t>2ч. Спец.предмет</t>
  </si>
  <si>
    <t>2ч. История искуств</t>
  </si>
  <si>
    <t>3-е часа второе полугодие</t>
  </si>
  <si>
    <t>Дети 1 класс                  (10-11 лет)</t>
  </si>
  <si>
    <t xml:space="preserve">Архитектура 5 класс </t>
  </si>
  <si>
    <t>Живопись 4-5 класс</t>
  </si>
  <si>
    <t>Живопись 7 класс</t>
  </si>
  <si>
    <t xml:space="preserve">Студия изобразительного искусства </t>
  </si>
  <si>
    <t>1-2-3  классы                  (7-8-9 лет)</t>
  </si>
  <si>
    <t xml:space="preserve">10 часов/330 часов </t>
  </si>
  <si>
    <t>9 часов/297 часов</t>
  </si>
  <si>
    <t xml:space="preserve">Школа маленького художника       </t>
  </si>
  <si>
    <t>4 академических часа/ 120 часов</t>
  </si>
  <si>
    <t>4 академических  часа/ 120 часов</t>
  </si>
  <si>
    <t>2 академических часа/ 60 часов</t>
  </si>
  <si>
    <t>Стоимость 1 часа (руб.)</t>
  </si>
  <si>
    <t>2-3 класс (11-12-13-14 лет)</t>
  </si>
  <si>
    <t>10 часов/330 часов</t>
  </si>
  <si>
    <t>4-5-6 класс           (10-11-12 лет)</t>
  </si>
  <si>
    <t>7 класс             (13-14 лет)</t>
  </si>
  <si>
    <t>8 класс             (14-15 лет)</t>
  </si>
  <si>
    <t>Утверждаю</t>
  </si>
  <si>
    <t xml:space="preserve">                                 Директор _______________Е.Г. Токарева</t>
  </si>
  <si>
    <t>9 часов /297 часа</t>
  </si>
  <si>
    <t>2 класс</t>
  </si>
  <si>
    <t>12 часов/396 часов</t>
  </si>
  <si>
    <t xml:space="preserve"> 1 класс                  </t>
  </si>
  <si>
    <t xml:space="preserve">11 часов/363 часов </t>
  </si>
  <si>
    <t>Студия архитектуры            и дизайна</t>
  </si>
  <si>
    <t>Прейскурант на платные образовательные услуги  Государственного бюджетного учреждения дополнительного образования города Москвы "Тимирязевская детская художественная школа" (ГБУДО ТДХШ)</t>
  </si>
  <si>
    <t>(занятия проводятся по адресу: г. Москва, Дмитровское шоссе, дом 34, корпус 2)</t>
  </si>
  <si>
    <t>(занятия проводятся по адресу: г. Москва, улица Гончарова, дом 9)</t>
  </si>
  <si>
    <t>дети 4-6 лет</t>
  </si>
  <si>
    <t>2 академических  часа/ 60 часов</t>
  </si>
  <si>
    <t>дети 7-9 лет</t>
  </si>
  <si>
    <t>дети 10-11 лет</t>
  </si>
  <si>
    <t>дети 12-17 лет</t>
  </si>
  <si>
    <t>3 академических часа/ 90 часов</t>
  </si>
  <si>
    <r>
      <t xml:space="preserve">( 1(один)  год обучения, по окончании курса выдается </t>
    </r>
    <r>
      <rPr>
        <u/>
        <sz val="22"/>
        <rFont val="Arial Cyr"/>
        <charset val="204"/>
      </rPr>
      <t>Свидетельство об окончании курса</t>
    </r>
    <r>
      <rPr>
        <sz val="22"/>
        <rFont val="Arial Cyr"/>
        <charset val="204"/>
      </rPr>
      <t>)</t>
    </r>
  </si>
  <si>
    <r>
      <t xml:space="preserve">( 1(один)  год обучения, по окончании курса выдается </t>
    </r>
    <r>
      <rPr>
        <u/>
        <sz val="24"/>
        <rFont val="Arial Cyr"/>
        <charset val="204"/>
      </rPr>
      <t>Свидетельство об окончании курса</t>
    </r>
    <r>
      <rPr>
        <sz val="24"/>
        <rFont val="Arial Cyr"/>
        <charset val="204"/>
      </rPr>
      <t>)</t>
    </r>
  </si>
  <si>
    <t>9 класс</t>
  </si>
  <si>
    <t>"Архитектура". Архитектурно-художественное проектирование, изобразительная грамотность, рисунок, живопись, история искусств, объемно-пространственная композиция                              5(6) лет обучения</t>
  </si>
  <si>
    <t xml:space="preserve">"Дизайн".Рисунок, живопись, основы дизайн-проектирования, компьютерная графика, история искусств                                      5(6) лет обучения </t>
  </si>
  <si>
    <t>4-5 класс                    ( 14-16 лет)</t>
  </si>
  <si>
    <t>1 класс                  (11-12 лет)</t>
  </si>
  <si>
    <t>2 класс                  (12-13 лет)</t>
  </si>
  <si>
    <t>3 класс                  (13-14 лет)</t>
  </si>
  <si>
    <t>4 класс                  (14-15 лет)</t>
  </si>
  <si>
    <r>
      <t xml:space="preserve">( по окончании выдается </t>
    </r>
    <r>
      <rPr>
        <u/>
        <sz val="24"/>
        <rFont val="Arial Cyr"/>
        <charset val="204"/>
      </rPr>
      <t>Свидетельство об окончании школы</t>
    </r>
    <r>
      <rPr>
        <sz val="24"/>
        <rFont val="Arial Cyr"/>
        <charset val="204"/>
      </rPr>
      <t>)</t>
    </r>
  </si>
  <si>
    <t>на 2026-2027 уч.год</t>
  </si>
  <si>
    <t xml:space="preserve">*Оплата за 1 этап обучения (в том числе по договорам, заключенным с учетом снижения стоимости) производится в срок не позднее 5 (пяти) календарных дней с даты подписания договора. </t>
  </si>
  <si>
    <t>** Оплата за 2 этап обучения (в том числе по договорам, заключенным с учетом снижения стоимости) производится до 25 декабря 2026 г.</t>
  </si>
  <si>
    <t>Стоимость обучения  предоставляемого за счет средств физических/ юридических лиц  в год (руб.)</t>
  </si>
  <si>
    <t>Оплата стоимости обучения за счет средств физических/юридических лиц                             1 этап.*</t>
  </si>
  <si>
    <t>Оплата стоимости обучения за счет средств физических/юридических лиц                             2 этап.**</t>
  </si>
  <si>
    <t>Стоимость обучения за счет средств физичесих/юридических лиц в месяц (руб.)</t>
  </si>
  <si>
    <t xml:space="preserve">"Декоративно-прикладное творчество". Основы изобразительной грамоты, декоративно-прикладное творчество, лепка, живопись, рисунок, станковая композици, история искусств.  8(9) лет обучения </t>
  </si>
  <si>
    <t>Студия графики</t>
  </si>
  <si>
    <t>дети 10-15 лет</t>
  </si>
  <si>
    <t>Цифровое творцество</t>
  </si>
  <si>
    <t>Краткосрочные образовательные программы (интенсив)</t>
  </si>
  <si>
    <t>Интенсив. Подготовка к вступительным экзаменам</t>
  </si>
  <si>
    <t>дети 7-12 лет</t>
  </si>
  <si>
    <t>6 академических часа/72 часа</t>
  </si>
  <si>
    <t xml:space="preserve">*** Оплата со 100%  снижением стоимости обучения </t>
  </si>
  <si>
    <r>
      <t xml:space="preserve">****Оплата по набору </t>
    </r>
    <r>
      <rPr>
        <b/>
        <u/>
        <sz val="16"/>
        <rFont val="Arial Cyr"/>
        <charset val="204"/>
      </rPr>
      <t>без конкурса</t>
    </r>
    <r>
      <rPr>
        <b/>
        <sz val="16"/>
        <rFont val="Arial Cyr"/>
        <charset val="204"/>
      </rPr>
      <t xml:space="preserve"> производится после заключения договора, за полугодие или ежемесячно.</t>
    </r>
  </si>
  <si>
    <t xml:space="preserve">
Приложение 2
к приказу ГБУДО ТДХШ от 31.03.2026 № 35а
  </t>
  </si>
  <si>
    <t>"Живопись".  Живопись, рисунок, станковая композици, история искусств.   5(6) лет обучения</t>
  </si>
  <si>
    <t>Общеразвивающие программы</t>
  </si>
  <si>
    <t>"Живопись". Живопись, рисунок, композиция, декоративно-прикладная композиция, история искусств.         4 года обучения</t>
  </si>
  <si>
    <t>1-3 класс (10-14 лет)</t>
  </si>
  <si>
    <t>4- 5 класс (14-16 лет)</t>
  </si>
  <si>
    <r>
      <t xml:space="preserve">( по окончании выдается </t>
    </r>
    <r>
      <rPr>
        <u/>
        <sz val="24"/>
        <rFont val="Arial Cyr"/>
        <charset val="204"/>
      </rPr>
      <t>Свидетельство об окончании школы, установленного образца</t>
    </r>
    <r>
      <rPr>
        <sz val="24"/>
        <rFont val="Arial Cyr"/>
        <charset val="204"/>
      </rPr>
      <t>)</t>
    </r>
  </si>
  <si>
    <t>3-5 класс</t>
  </si>
  <si>
    <t>"Живопись".             Основы изобразительной грамоты, декоративно-прикладное творчество, лепка, живопись, рисунок, станковая композици, история искусств.                8(9) лет обучения</t>
  </si>
  <si>
    <t xml:space="preserve"> 1-3 класс                  (6-9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</si>
</sst>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 x14ac:knownFonts="1">
    <font>
      <sz val="11"/>
      <color theme="1"/>
      <name val="Calibri"/>
      <family val="2"/>
      <charset val="204"/>
      <scheme val="minor"/>
    </font>
    <font>
      <sz val="14"/>
      <name val="Arial Cyr"/>
      <charset val="204"/>
    </font>
    <font>
      <b/>
      <i/>
      <sz val="22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b/>
      <sz val="16"/>
      <name val="Arial Cyr"/>
      <charset val="204"/>
    </font>
    <font>
      <b/>
      <sz val="14"/>
      <color rgb="FFFF0000"/>
      <name val="Arial Cyr"/>
      <charset val="204"/>
    </font>
    <font>
      <b/>
      <u/>
      <sz val="18"/>
      <name val="Arial Cyr"/>
      <charset val="204"/>
    </font>
    <font>
      <b/>
      <sz val="16"/>
      <color rgb="FFFF000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24"/>
      <name val="Arial Cyr"/>
      <charset val="204"/>
    </font>
    <font>
      <b/>
      <i/>
      <sz val="20"/>
      <name val="Arial Cyr"/>
      <charset val="204"/>
    </font>
    <font>
      <b/>
      <sz val="22"/>
      <name val="Arial Cyr"/>
      <charset val="204"/>
    </font>
    <font>
      <sz val="22"/>
      <name val="Arial Cyr"/>
      <charset val="204"/>
    </font>
    <font>
      <b/>
      <sz val="22"/>
      <color theme="1"/>
      <name val="Arial Cyr"/>
      <charset val="204"/>
    </font>
    <font>
      <b/>
      <sz val="22"/>
      <color rgb="FFFF0000"/>
      <name val="Arial Cyr"/>
      <charset val="204"/>
    </font>
    <font>
      <u/>
      <sz val="22"/>
      <name val="Arial Cyr"/>
      <charset val="204"/>
    </font>
    <font>
      <sz val="24"/>
      <name val="Arial Cyr"/>
      <charset val="204"/>
    </font>
    <font>
      <u/>
      <sz val="24"/>
      <name val="Arial Cyr"/>
      <charset val="204"/>
    </font>
    <font>
      <b/>
      <u/>
      <sz val="24"/>
      <name val="Arial Cyr"/>
      <charset val="204"/>
    </font>
    <font>
      <sz val="24"/>
      <color theme="1"/>
      <name val="Calibri"/>
      <family val="2"/>
      <charset val="204"/>
      <scheme val="minor"/>
    </font>
    <font>
      <sz val="20"/>
      <color theme="1"/>
      <name val="Arial Cyr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name val="Arial Cyr"/>
      <charset val="204"/>
    </font>
    <font>
      <b/>
      <i/>
      <sz val="1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0" applyNumberFormat="1"/>
    <xf numFmtId="2" fontId="0" fillId="0" borderId="0" xfId="0" applyNumberForma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2" xfId="0" applyNumberFormat="1" applyBorder="1"/>
    <xf numFmtId="4" fontId="0" fillId="0" borderId="2" xfId="0" applyNumberFormat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/>
    </xf>
    <xf numFmtId="9" fontId="0" fillId="0" borderId="0" xfId="1" applyFont="1"/>
    <xf numFmtId="4" fontId="0" fillId="0" borderId="2" xfId="0" applyNumberFormat="1" applyBorder="1"/>
    <xf numFmtId="0" fontId="0" fillId="2" borderId="0" xfId="0" applyFill="1"/>
    <xf numFmtId="0" fontId="7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3" fillId="2" borderId="0" xfId="0" applyFont="1" applyFill="1"/>
    <xf numFmtId="3" fontId="6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2" fontId="11" fillId="0" borderId="2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2" fontId="11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4" fontId="15" fillId="2" borderId="19" xfId="0" applyNumberFormat="1" applyFont="1" applyFill="1" applyBorder="1" applyAlignment="1">
      <alignment horizontal="center" vertical="center" wrapText="1"/>
    </xf>
    <xf numFmtId="4" fontId="17" fillId="2" borderId="13" xfId="0" applyNumberFormat="1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right" wrapText="1"/>
    </xf>
    <xf numFmtId="0" fontId="24" fillId="2" borderId="0" xfId="0" applyFont="1" applyFill="1" applyAlignment="1">
      <alignment horizontal="center" wrapText="1"/>
    </xf>
    <xf numFmtId="0" fontId="25" fillId="2" borderId="0" xfId="0" applyFont="1" applyFill="1"/>
    <xf numFmtId="0" fontId="25" fillId="2" borderId="0" xfId="0" applyFont="1" applyFill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 wrapText="1"/>
    </xf>
    <xf numFmtId="4" fontId="17" fillId="2" borderId="20" xfId="0" applyNumberFormat="1" applyFont="1" applyFill="1" applyBorder="1" applyAlignment="1">
      <alignment horizontal="center" vertical="center"/>
    </xf>
    <xf numFmtId="4" fontId="17" fillId="2" borderId="21" xfId="0" applyNumberFormat="1" applyFont="1" applyFill="1" applyBorder="1" applyAlignment="1">
      <alignment horizontal="center" vertical="center"/>
    </xf>
    <xf numFmtId="4" fontId="17" fillId="2" borderId="11" xfId="0" applyNumberFormat="1" applyFont="1" applyFill="1" applyBorder="1" applyAlignment="1">
      <alignment horizontal="center" vertical="center"/>
    </xf>
    <xf numFmtId="4" fontId="2" fillId="2" borderId="7" xfId="0" applyNumberFormat="1" applyFont="1" applyFill="1" applyBorder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27" fillId="2" borderId="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vertical="center" wrapText="1"/>
    </xf>
    <xf numFmtId="4" fontId="15" fillId="2" borderId="0" xfId="0" applyNumberFormat="1" applyFont="1" applyFill="1" applyAlignment="1">
      <alignment horizontal="center" vertical="center" wrapText="1"/>
    </xf>
    <xf numFmtId="4" fontId="17" fillId="2" borderId="16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horizontal="center" vertical="center" wrapText="1"/>
    </xf>
    <xf numFmtId="4" fontId="2" fillId="2" borderId="21" xfId="0" applyNumberFormat="1" applyFont="1" applyFill="1" applyBorder="1" applyAlignment="1">
      <alignment vertical="center" wrapText="1"/>
    </xf>
    <xf numFmtId="4" fontId="15" fillId="2" borderId="21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17" fillId="2" borderId="0" xfId="0" applyNumberFormat="1" applyFont="1" applyFill="1" applyAlignment="1">
      <alignment horizontal="center" vertical="center"/>
    </xf>
    <xf numFmtId="4" fontId="2" fillId="2" borderId="4" xfId="0" applyNumberFormat="1" applyFont="1" applyFill="1" applyBorder="1" applyAlignment="1">
      <alignment vertical="center" wrapText="1"/>
    </xf>
    <xf numFmtId="4" fontId="17" fillId="2" borderId="11" xfId="0" applyNumberFormat="1" applyFont="1" applyFill="1" applyBorder="1" applyAlignment="1">
      <alignment horizontal="center" vertical="center"/>
    </xf>
    <xf numFmtId="4" fontId="15" fillId="2" borderId="4" xfId="0" applyNumberFormat="1" applyFont="1" applyFill="1" applyBorder="1" applyAlignment="1">
      <alignment horizontal="center" vertical="center" wrapText="1"/>
    </xf>
    <xf numFmtId="4" fontId="15" fillId="2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25" fillId="2" borderId="0" xfId="0" applyFont="1" applyFill="1"/>
    <xf numFmtId="4" fontId="17" fillId="2" borderId="20" xfId="0" applyNumberFormat="1" applyFont="1" applyFill="1" applyBorder="1" applyAlignment="1">
      <alignment horizontal="center" vertical="center"/>
    </xf>
    <xf numFmtId="4" fontId="17" fillId="2" borderId="1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16" fillId="2" borderId="0" xfId="0" applyFont="1" applyFill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4" fontId="17" fillId="2" borderId="22" xfId="0" applyNumberFormat="1" applyFont="1" applyFill="1" applyBorder="1" applyAlignment="1">
      <alignment horizontal="center" vertical="center"/>
    </xf>
    <xf numFmtId="4" fontId="17" fillId="2" borderId="24" xfId="0" applyNumberFormat="1" applyFont="1" applyFill="1" applyBorder="1" applyAlignment="1">
      <alignment horizontal="center" vertical="center"/>
    </xf>
    <xf numFmtId="4" fontId="17" fillId="2" borderId="25" xfId="0" applyNumberFormat="1" applyFont="1" applyFill="1" applyBorder="1" applyAlignment="1">
      <alignment horizontal="center" vertical="center"/>
    </xf>
    <xf numFmtId="4" fontId="17" fillId="2" borderId="15" xfId="0" applyNumberFormat="1" applyFont="1" applyFill="1" applyBorder="1" applyAlignment="1">
      <alignment horizontal="center" vertical="center"/>
    </xf>
    <xf numFmtId="4" fontId="17" fillId="2" borderId="9" xfId="0" applyNumberFormat="1" applyFont="1" applyFill="1" applyBorder="1" applyAlignment="1">
      <alignment horizontal="center" vertical="center"/>
    </xf>
    <xf numFmtId="4" fontId="17" fillId="2" borderId="8" xfId="0" applyNumberFormat="1" applyFont="1" applyFill="1" applyBorder="1" applyAlignment="1">
      <alignment horizontal="center" vertical="center"/>
    </xf>
    <xf numFmtId="4" fontId="17" fillId="2" borderId="14" xfId="0" applyNumberFormat="1" applyFont="1" applyFill="1" applyBorder="1" applyAlignment="1">
      <alignment horizontal="center" vertical="center"/>
    </xf>
    <xf numFmtId="4" fontId="17" fillId="2" borderId="6" xfId="0" applyNumberFormat="1" applyFont="1" applyFill="1" applyBorder="1" applyAlignment="1">
      <alignment horizontal="center" vertical="center"/>
    </xf>
    <xf numFmtId="4" fontId="17" fillId="2" borderId="5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20" fillId="2" borderId="0" xfId="0" applyFon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4" fontId="17" fillId="2" borderId="21" xfId="0" applyNumberFormat="1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4" fontId="15" fillId="2" borderId="7" xfId="0" applyNumberFormat="1" applyFont="1" applyFill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 vertical="center"/>
    </xf>
    <xf numFmtId="4" fontId="17" fillId="2" borderId="7" xfId="0" applyNumberFormat="1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" fontId="15" fillId="2" borderId="14" xfId="0" applyNumberFormat="1" applyFont="1" applyFill="1" applyBorder="1" applyAlignment="1">
      <alignment horizontal="center" vertical="center" wrapText="1"/>
    </xf>
    <xf numFmtId="4" fontId="15" fillId="2" borderId="15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4" fontId="17" fillId="2" borderId="14" xfId="0" applyNumberFormat="1" applyFont="1" applyFill="1" applyBorder="1" applyAlignment="1">
      <alignment horizontal="center" vertical="center" wrapText="1"/>
    </xf>
    <xf numFmtId="4" fontId="17" fillId="2" borderId="15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4" fontId="2" fillId="2" borderId="14" xfId="0" applyNumberFormat="1" applyFont="1" applyFill="1" applyBorder="1" applyAlignment="1">
      <alignment horizontal="center" vertical="center" wrapText="1"/>
    </xf>
    <xf numFmtId="4" fontId="2" fillId="2" borderId="15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horizontal="right"/>
    </xf>
    <xf numFmtId="0" fontId="3" fillId="2" borderId="0" xfId="0" applyFont="1" applyFill="1" applyAlignment="1">
      <alignment horizontal="left"/>
    </xf>
    <xf numFmtId="0" fontId="15" fillId="2" borderId="13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 wrapText="1"/>
    </xf>
    <xf numFmtId="0" fontId="2" fillId="2" borderId="1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" fontId="17" fillId="2" borderId="4" xfId="0" applyNumberFormat="1" applyFont="1" applyFill="1" applyBorder="1" applyAlignment="1">
      <alignment horizontal="center" vertical="center" wrapText="1"/>
    </xf>
    <xf numFmtId="4" fontId="17" fillId="2" borderId="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4" fontId="17" fillId="2" borderId="19" xfId="0" applyNumberFormat="1" applyFont="1" applyFill="1" applyBorder="1" applyAlignment="1">
      <alignment horizontal="center" vertical="center" wrapText="1"/>
    </xf>
    <xf numFmtId="4" fontId="17" fillId="2" borderId="8" xfId="0" applyNumberFormat="1" applyFont="1" applyFill="1" applyBorder="1" applyAlignment="1">
      <alignment horizontal="center" vertical="center" wrapText="1"/>
    </xf>
    <xf numFmtId="4" fontId="15" fillId="2" borderId="6" xfId="0" applyNumberFormat="1" applyFont="1" applyFill="1" applyBorder="1" applyAlignment="1">
      <alignment horizontal="center" vertical="center" wrapText="1"/>
    </xf>
    <xf numFmtId="4" fontId="15" fillId="2" borderId="9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12" xfId="0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topLeftCell="A38" zoomScale="50" zoomScaleNormal="50" workbookViewId="0">
      <selection activeCell="I41" sqref="I41:I42"/>
    </sheetView>
  </sheetViews>
  <sheetFormatPr defaultRowHeight="15" x14ac:dyDescent="0.25"/>
  <cols>
    <col min="1" max="2" width="23.42578125" style="15" customWidth="1"/>
    <col min="3" max="3" width="40.42578125" style="15" customWidth="1"/>
    <col min="4" max="4" width="53.5703125" style="15" customWidth="1"/>
    <col min="5" max="5" width="115.140625" style="15" customWidth="1"/>
    <col min="6" max="6" width="61.42578125" style="15" customWidth="1"/>
    <col min="7" max="7" width="54.28515625" style="22" customWidth="1"/>
    <col min="8" max="8" width="32" style="15" customWidth="1"/>
    <col min="9" max="9" width="30.7109375" style="15" customWidth="1"/>
    <col min="10" max="10" width="0.42578125" style="15" customWidth="1"/>
    <col min="11" max="256" width="8.85546875" style="15"/>
    <col min="257" max="257" width="0" style="15" hidden="1" customWidth="1"/>
    <col min="258" max="258" width="28.42578125" style="15" customWidth="1"/>
    <col min="259" max="259" width="21.5703125" style="15" customWidth="1"/>
    <col min="260" max="260" width="40.7109375" style="15" customWidth="1"/>
    <col min="261" max="261" width="19" style="15" customWidth="1"/>
    <col min="262" max="262" width="18.7109375" style="15" customWidth="1"/>
    <col min="263" max="263" width="17.42578125" style="15" customWidth="1"/>
    <col min="264" max="264" width="19.85546875" style="15" customWidth="1"/>
    <col min="265" max="265" width="27.7109375" style="15" customWidth="1"/>
    <col min="266" max="512" width="8.85546875" style="15"/>
    <col min="513" max="513" width="0" style="15" hidden="1" customWidth="1"/>
    <col min="514" max="514" width="28.42578125" style="15" customWidth="1"/>
    <col min="515" max="515" width="21.5703125" style="15" customWidth="1"/>
    <col min="516" max="516" width="40.7109375" style="15" customWidth="1"/>
    <col min="517" max="517" width="19" style="15" customWidth="1"/>
    <col min="518" max="518" width="18.7109375" style="15" customWidth="1"/>
    <col min="519" max="519" width="17.42578125" style="15" customWidth="1"/>
    <col min="520" max="520" width="19.85546875" style="15" customWidth="1"/>
    <col min="521" max="521" width="27.7109375" style="15" customWidth="1"/>
    <col min="522" max="768" width="8.85546875" style="15"/>
    <col min="769" max="769" width="0" style="15" hidden="1" customWidth="1"/>
    <col min="770" max="770" width="28.42578125" style="15" customWidth="1"/>
    <col min="771" max="771" width="21.5703125" style="15" customWidth="1"/>
    <col min="772" max="772" width="40.7109375" style="15" customWidth="1"/>
    <col min="773" max="773" width="19" style="15" customWidth="1"/>
    <col min="774" max="774" width="18.7109375" style="15" customWidth="1"/>
    <col min="775" max="775" width="17.42578125" style="15" customWidth="1"/>
    <col min="776" max="776" width="19.85546875" style="15" customWidth="1"/>
    <col min="777" max="777" width="27.7109375" style="15" customWidth="1"/>
    <col min="778" max="1024" width="8.85546875" style="15"/>
    <col min="1025" max="1025" width="0" style="15" hidden="1" customWidth="1"/>
    <col min="1026" max="1026" width="28.42578125" style="15" customWidth="1"/>
    <col min="1027" max="1027" width="21.5703125" style="15" customWidth="1"/>
    <col min="1028" max="1028" width="40.7109375" style="15" customWidth="1"/>
    <col min="1029" max="1029" width="19" style="15" customWidth="1"/>
    <col min="1030" max="1030" width="18.7109375" style="15" customWidth="1"/>
    <col min="1031" max="1031" width="17.42578125" style="15" customWidth="1"/>
    <col min="1032" max="1032" width="19.85546875" style="15" customWidth="1"/>
    <col min="1033" max="1033" width="27.7109375" style="15" customWidth="1"/>
    <col min="1034" max="1280" width="8.85546875" style="15"/>
    <col min="1281" max="1281" width="0" style="15" hidden="1" customWidth="1"/>
    <col min="1282" max="1282" width="28.42578125" style="15" customWidth="1"/>
    <col min="1283" max="1283" width="21.5703125" style="15" customWidth="1"/>
    <col min="1284" max="1284" width="40.7109375" style="15" customWidth="1"/>
    <col min="1285" max="1285" width="19" style="15" customWidth="1"/>
    <col min="1286" max="1286" width="18.7109375" style="15" customWidth="1"/>
    <col min="1287" max="1287" width="17.42578125" style="15" customWidth="1"/>
    <col min="1288" max="1288" width="19.85546875" style="15" customWidth="1"/>
    <col min="1289" max="1289" width="27.7109375" style="15" customWidth="1"/>
    <col min="1290" max="1536" width="8.85546875" style="15"/>
    <col min="1537" max="1537" width="0" style="15" hidden="1" customWidth="1"/>
    <col min="1538" max="1538" width="28.42578125" style="15" customWidth="1"/>
    <col min="1539" max="1539" width="21.5703125" style="15" customWidth="1"/>
    <col min="1540" max="1540" width="40.7109375" style="15" customWidth="1"/>
    <col min="1541" max="1541" width="19" style="15" customWidth="1"/>
    <col min="1542" max="1542" width="18.7109375" style="15" customWidth="1"/>
    <col min="1543" max="1543" width="17.42578125" style="15" customWidth="1"/>
    <col min="1544" max="1544" width="19.85546875" style="15" customWidth="1"/>
    <col min="1545" max="1545" width="27.7109375" style="15" customWidth="1"/>
    <col min="1546" max="1792" width="8.85546875" style="15"/>
    <col min="1793" max="1793" width="0" style="15" hidden="1" customWidth="1"/>
    <col min="1794" max="1794" width="28.42578125" style="15" customWidth="1"/>
    <col min="1795" max="1795" width="21.5703125" style="15" customWidth="1"/>
    <col min="1796" max="1796" width="40.7109375" style="15" customWidth="1"/>
    <col min="1797" max="1797" width="19" style="15" customWidth="1"/>
    <col min="1798" max="1798" width="18.7109375" style="15" customWidth="1"/>
    <col min="1799" max="1799" width="17.42578125" style="15" customWidth="1"/>
    <col min="1800" max="1800" width="19.85546875" style="15" customWidth="1"/>
    <col min="1801" max="1801" width="27.7109375" style="15" customWidth="1"/>
    <col min="1802" max="2048" width="8.85546875" style="15"/>
    <col min="2049" max="2049" width="0" style="15" hidden="1" customWidth="1"/>
    <col min="2050" max="2050" width="28.42578125" style="15" customWidth="1"/>
    <col min="2051" max="2051" width="21.5703125" style="15" customWidth="1"/>
    <col min="2052" max="2052" width="40.7109375" style="15" customWidth="1"/>
    <col min="2053" max="2053" width="19" style="15" customWidth="1"/>
    <col min="2054" max="2054" width="18.7109375" style="15" customWidth="1"/>
    <col min="2055" max="2055" width="17.42578125" style="15" customWidth="1"/>
    <col min="2056" max="2056" width="19.85546875" style="15" customWidth="1"/>
    <col min="2057" max="2057" width="27.7109375" style="15" customWidth="1"/>
    <col min="2058" max="2304" width="8.85546875" style="15"/>
    <col min="2305" max="2305" width="0" style="15" hidden="1" customWidth="1"/>
    <col min="2306" max="2306" width="28.42578125" style="15" customWidth="1"/>
    <col min="2307" max="2307" width="21.5703125" style="15" customWidth="1"/>
    <col min="2308" max="2308" width="40.7109375" style="15" customWidth="1"/>
    <col min="2309" max="2309" width="19" style="15" customWidth="1"/>
    <col min="2310" max="2310" width="18.7109375" style="15" customWidth="1"/>
    <col min="2311" max="2311" width="17.42578125" style="15" customWidth="1"/>
    <col min="2312" max="2312" width="19.85546875" style="15" customWidth="1"/>
    <col min="2313" max="2313" width="27.7109375" style="15" customWidth="1"/>
    <col min="2314" max="2560" width="8.85546875" style="15"/>
    <col min="2561" max="2561" width="0" style="15" hidden="1" customWidth="1"/>
    <col min="2562" max="2562" width="28.42578125" style="15" customWidth="1"/>
    <col min="2563" max="2563" width="21.5703125" style="15" customWidth="1"/>
    <col min="2564" max="2564" width="40.7109375" style="15" customWidth="1"/>
    <col min="2565" max="2565" width="19" style="15" customWidth="1"/>
    <col min="2566" max="2566" width="18.7109375" style="15" customWidth="1"/>
    <col min="2567" max="2567" width="17.42578125" style="15" customWidth="1"/>
    <col min="2568" max="2568" width="19.85546875" style="15" customWidth="1"/>
    <col min="2569" max="2569" width="27.7109375" style="15" customWidth="1"/>
    <col min="2570" max="2816" width="8.85546875" style="15"/>
    <col min="2817" max="2817" width="0" style="15" hidden="1" customWidth="1"/>
    <col min="2818" max="2818" width="28.42578125" style="15" customWidth="1"/>
    <col min="2819" max="2819" width="21.5703125" style="15" customWidth="1"/>
    <col min="2820" max="2820" width="40.7109375" style="15" customWidth="1"/>
    <col min="2821" max="2821" width="19" style="15" customWidth="1"/>
    <col min="2822" max="2822" width="18.7109375" style="15" customWidth="1"/>
    <col min="2823" max="2823" width="17.42578125" style="15" customWidth="1"/>
    <col min="2824" max="2824" width="19.85546875" style="15" customWidth="1"/>
    <col min="2825" max="2825" width="27.7109375" style="15" customWidth="1"/>
    <col min="2826" max="3072" width="8.85546875" style="15"/>
    <col min="3073" max="3073" width="0" style="15" hidden="1" customWidth="1"/>
    <col min="3074" max="3074" width="28.42578125" style="15" customWidth="1"/>
    <col min="3075" max="3075" width="21.5703125" style="15" customWidth="1"/>
    <col min="3076" max="3076" width="40.7109375" style="15" customWidth="1"/>
    <col min="3077" max="3077" width="19" style="15" customWidth="1"/>
    <col min="3078" max="3078" width="18.7109375" style="15" customWidth="1"/>
    <col min="3079" max="3079" width="17.42578125" style="15" customWidth="1"/>
    <col min="3080" max="3080" width="19.85546875" style="15" customWidth="1"/>
    <col min="3081" max="3081" width="27.7109375" style="15" customWidth="1"/>
    <col min="3082" max="3328" width="8.85546875" style="15"/>
    <col min="3329" max="3329" width="0" style="15" hidden="1" customWidth="1"/>
    <col min="3330" max="3330" width="28.42578125" style="15" customWidth="1"/>
    <col min="3331" max="3331" width="21.5703125" style="15" customWidth="1"/>
    <col min="3332" max="3332" width="40.7109375" style="15" customWidth="1"/>
    <col min="3333" max="3333" width="19" style="15" customWidth="1"/>
    <col min="3334" max="3334" width="18.7109375" style="15" customWidth="1"/>
    <col min="3335" max="3335" width="17.42578125" style="15" customWidth="1"/>
    <col min="3336" max="3336" width="19.85546875" style="15" customWidth="1"/>
    <col min="3337" max="3337" width="27.7109375" style="15" customWidth="1"/>
    <col min="3338" max="3584" width="8.85546875" style="15"/>
    <col min="3585" max="3585" width="0" style="15" hidden="1" customWidth="1"/>
    <col min="3586" max="3586" width="28.42578125" style="15" customWidth="1"/>
    <col min="3587" max="3587" width="21.5703125" style="15" customWidth="1"/>
    <col min="3588" max="3588" width="40.7109375" style="15" customWidth="1"/>
    <col min="3589" max="3589" width="19" style="15" customWidth="1"/>
    <col min="3590" max="3590" width="18.7109375" style="15" customWidth="1"/>
    <col min="3591" max="3591" width="17.42578125" style="15" customWidth="1"/>
    <col min="3592" max="3592" width="19.85546875" style="15" customWidth="1"/>
    <col min="3593" max="3593" width="27.7109375" style="15" customWidth="1"/>
    <col min="3594" max="3840" width="8.85546875" style="15"/>
    <col min="3841" max="3841" width="0" style="15" hidden="1" customWidth="1"/>
    <col min="3842" max="3842" width="28.42578125" style="15" customWidth="1"/>
    <col min="3843" max="3843" width="21.5703125" style="15" customWidth="1"/>
    <col min="3844" max="3844" width="40.7109375" style="15" customWidth="1"/>
    <col min="3845" max="3845" width="19" style="15" customWidth="1"/>
    <col min="3846" max="3846" width="18.7109375" style="15" customWidth="1"/>
    <col min="3847" max="3847" width="17.42578125" style="15" customWidth="1"/>
    <col min="3848" max="3848" width="19.85546875" style="15" customWidth="1"/>
    <col min="3849" max="3849" width="27.7109375" style="15" customWidth="1"/>
    <col min="3850" max="4096" width="8.85546875" style="15"/>
    <col min="4097" max="4097" width="0" style="15" hidden="1" customWidth="1"/>
    <col min="4098" max="4098" width="28.42578125" style="15" customWidth="1"/>
    <col min="4099" max="4099" width="21.5703125" style="15" customWidth="1"/>
    <col min="4100" max="4100" width="40.7109375" style="15" customWidth="1"/>
    <col min="4101" max="4101" width="19" style="15" customWidth="1"/>
    <col min="4102" max="4102" width="18.7109375" style="15" customWidth="1"/>
    <col min="4103" max="4103" width="17.42578125" style="15" customWidth="1"/>
    <col min="4104" max="4104" width="19.85546875" style="15" customWidth="1"/>
    <col min="4105" max="4105" width="27.7109375" style="15" customWidth="1"/>
    <col min="4106" max="4352" width="8.85546875" style="15"/>
    <col min="4353" max="4353" width="0" style="15" hidden="1" customWidth="1"/>
    <col min="4354" max="4354" width="28.42578125" style="15" customWidth="1"/>
    <col min="4355" max="4355" width="21.5703125" style="15" customWidth="1"/>
    <col min="4356" max="4356" width="40.7109375" style="15" customWidth="1"/>
    <col min="4357" max="4357" width="19" style="15" customWidth="1"/>
    <col min="4358" max="4358" width="18.7109375" style="15" customWidth="1"/>
    <col min="4359" max="4359" width="17.42578125" style="15" customWidth="1"/>
    <col min="4360" max="4360" width="19.85546875" style="15" customWidth="1"/>
    <col min="4361" max="4361" width="27.7109375" style="15" customWidth="1"/>
    <col min="4362" max="4608" width="8.85546875" style="15"/>
    <col min="4609" max="4609" width="0" style="15" hidden="1" customWidth="1"/>
    <col min="4610" max="4610" width="28.42578125" style="15" customWidth="1"/>
    <col min="4611" max="4611" width="21.5703125" style="15" customWidth="1"/>
    <col min="4612" max="4612" width="40.7109375" style="15" customWidth="1"/>
    <col min="4613" max="4613" width="19" style="15" customWidth="1"/>
    <col min="4614" max="4614" width="18.7109375" style="15" customWidth="1"/>
    <col min="4615" max="4615" width="17.42578125" style="15" customWidth="1"/>
    <col min="4616" max="4616" width="19.85546875" style="15" customWidth="1"/>
    <col min="4617" max="4617" width="27.7109375" style="15" customWidth="1"/>
    <col min="4618" max="4864" width="8.85546875" style="15"/>
    <col min="4865" max="4865" width="0" style="15" hidden="1" customWidth="1"/>
    <col min="4866" max="4866" width="28.42578125" style="15" customWidth="1"/>
    <col min="4867" max="4867" width="21.5703125" style="15" customWidth="1"/>
    <col min="4868" max="4868" width="40.7109375" style="15" customWidth="1"/>
    <col min="4869" max="4869" width="19" style="15" customWidth="1"/>
    <col min="4870" max="4870" width="18.7109375" style="15" customWidth="1"/>
    <col min="4871" max="4871" width="17.42578125" style="15" customWidth="1"/>
    <col min="4872" max="4872" width="19.85546875" style="15" customWidth="1"/>
    <col min="4873" max="4873" width="27.7109375" style="15" customWidth="1"/>
    <col min="4874" max="5120" width="8.85546875" style="15"/>
    <col min="5121" max="5121" width="0" style="15" hidden="1" customWidth="1"/>
    <col min="5122" max="5122" width="28.42578125" style="15" customWidth="1"/>
    <col min="5123" max="5123" width="21.5703125" style="15" customWidth="1"/>
    <col min="5124" max="5124" width="40.7109375" style="15" customWidth="1"/>
    <col min="5125" max="5125" width="19" style="15" customWidth="1"/>
    <col min="5126" max="5126" width="18.7109375" style="15" customWidth="1"/>
    <col min="5127" max="5127" width="17.42578125" style="15" customWidth="1"/>
    <col min="5128" max="5128" width="19.85546875" style="15" customWidth="1"/>
    <col min="5129" max="5129" width="27.7109375" style="15" customWidth="1"/>
    <col min="5130" max="5376" width="8.85546875" style="15"/>
    <col min="5377" max="5377" width="0" style="15" hidden="1" customWidth="1"/>
    <col min="5378" max="5378" width="28.42578125" style="15" customWidth="1"/>
    <col min="5379" max="5379" width="21.5703125" style="15" customWidth="1"/>
    <col min="5380" max="5380" width="40.7109375" style="15" customWidth="1"/>
    <col min="5381" max="5381" width="19" style="15" customWidth="1"/>
    <col min="5382" max="5382" width="18.7109375" style="15" customWidth="1"/>
    <col min="5383" max="5383" width="17.42578125" style="15" customWidth="1"/>
    <col min="5384" max="5384" width="19.85546875" style="15" customWidth="1"/>
    <col min="5385" max="5385" width="27.7109375" style="15" customWidth="1"/>
    <col min="5386" max="5632" width="8.85546875" style="15"/>
    <col min="5633" max="5633" width="0" style="15" hidden="1" customWidth="1"/>
    <col min="5634" max="5634" width="28.42578125" style="15" customWidth="1"/>
    <col min="5635" max="5635" width="21.5703125" style="15" customWidth="1"/>
    <col min="5636" max="5636" width="40.7109375" style="15" customWidth="1"/>
    <col min="5637" max="5637" width="19" style="15" customWidth="1"/>
    <col min="5638" max="5638" width="18.7109375" style="15" customWidth="1"/>
    <col min="5639" max="5639" width="17.42578125" style="15" customWidth="1"/>
    <col min="5640" max="5640" width="19.85546875" style="15" customWidth="1"/>
    <col min="5641" max="5641" width="27.7109375" style="15" customWidth="1"/>
    <col min="5642" max="5888" width="8.85546875" style="15"/>
    <col min="5889" max="5889" width="0" style="15" hidden="1" customWidth="1"/>
    <col min="5890" max="5890" width="28.42578125" style="15" customWidth="1"/>
    <col min="5891" max="5891" width="21.5703125" style="15" customWidth="1"/>
    <col min="5892" max="5892" width="40.7109375" style="15" customWidth="1"/>
    <col min="5893" max="5893" width="19" style="15" customWidth="1"/>
    <col min="5894" max="5894" width="18.7109375" style="15" customWidth="1"/>
    <col min="5895" max="5895" width="17.42578125" style="15" customWidth="1"/>
    <col min="5896" max="5896" width="19.85546875" style="15" customWidth="1"/>
    <col min="5897" max="5897" width="27.7109375" style="15" customWidth="1"/>
    <col min="5898" max="6144" width="8.85546875" style="15"/>
    <col min="6145" max="6145" width="0" style="15" hidden="1" customWidth="1"/>
    <col min="6146" max="6146" width="28.42578125" style="15" customWidth="1"/>
    <col min="6147" max="6147" width="21.5703125" style="15" customWidth="1"/>
    <col min="6148" max="6148" width="40.7109375" style="15" customWidth="1"/>
    <col min="6149" max="6149" width="19" style="15" customWidth="1"/>
    <col min="6150" max="6150" width="18.7109375" style="15" customWidth="1"/>
    <col min="6151" max="6151" width="17.42578125" style="15" customWidth="1"/>
    <col min="6152" max="6152" width="19.85546875" style="15" customWidth="1"/>
    <col min="6153" max="6153" width="27.7109375" style="15" customWidth="1"/>
    <col min="6154" max="6400" width="8.85546875" style="15"/>
    <col min="6401" max="6401" width="0" style="15" hidden="1" customWidth="1"/>
    <col min="6402" max="6402" width="28.42578125" style="15" customWidth="1"/>
    <col min="6403" max="6403" width="21.5703125" style="15" customWidth="1"/>
    <col min="6404" max="6404" width="40.7109375" style="15" customWidth="1"/>
    <col min="6405" max="6405" width="19" style="15" customWidth="1"/>
    <col min="6406" max="6406" width="18.7109375" style="15" customWidth="1"/>
    <col min="6407" max="6407" width="17.42578125" style="15" customWidth="1"/>
    <col min="6408" max="6408" width="19.85546875" style="15" customWidth="1"/>
    <col min="6409" max="6409" width="27.7109375" style="15" customWidth="1"/>
    <col min="6410" max="6656" width="8.85546875" style="15"/>
    <col min="6657" max="6657" width="0" style="15" hidden="1" customWidth="1"/>
    <col min="6658" max="6658" width="28.42578125" style="15" customWidth="1"/>
    <col min="6659" max="6659" width="21.5703125" style="15" customWidth="1"/>
    <col min="6660" max="6660" width="40.7109375" style="15" customWidth="1"/>
    <col min="6661" max="6661" width="19" style="15" customWidth="1"/>
    <col min="6662" max="6662" width="18.7109375" style="15" customWidth="1"/>
    <col min="6663" max="6663" width="17.42578125" style="15" customWidth="1"/>
    <col min="6664" max="6664" width="19.85546875" style="15" customWidth="1"/>
    <col min="6665" max="6665" width="27.7109375" style="15" customWidth="1"/>
    <col min="6666" max="6912" width="8.85546875" style="15"/>
    <col min="6913" max="6913" width="0" style="15" hidden="1" customWidth="1"/>
    <col min="6914" max="6914" width="28.42578125" style="15" customWidth="1"/>
    <col min="6915" max="6915" width="21.5703125" style="15" customWidth="1"/>
    <col min="6916" max="6916" width="40.7109375" style="15" customWidth="1"/>
    <col min="6917" max="6917" width="19" style="15" customWidth="1"/>
    <col min="6918" max="6918" width="18.7109375" style="15" customWidth="1"/>
    <col min="6919" max="6919" width="17.42578125" style="15" customWidth="1"/>
    <col min="6920" max="6920" width="19.85546875" style="15" customWidth="1"/>
    <col min="6921" max="6921" width="27.7109375" style="15" customWidth="1"/>
    <col min="6922" max="7168" width="8.85546875" style="15"/>
    <col min="7169" max="7169" width="0" style="15" hidden="1" customWidth="1"/>
    <col min="7170" max="7170" width="28.42578125" style="15" customWidth="1"/>
    <col min="7171" max="7171" width="21.5703125" style="15" customWidth="1"/>
    <col min="7172" max="7172" width="40.7109375" style="15" customWidth="1"/>
    <col min="7173" max="7173" width="19" style="15" customWidth="1"/>
    <col min="7174" max="7174" width="18.7109375" style="15" customWidth="1"/>
    <col min="7175" max="7175" width="17.42578125" style="15" customWidth="1"/>
    <col min="7176" max="7176" width="19.85546875" style="15" customWidth="1"/>
    <col min="7177" max="7177" width="27.7109375" style="15" customWidth="1"/>
    <col min="7178" max="7424" width="8.85546875" style="15"/>
    <col min="7425" max="7425" width="0" style="15" hidden="1" customWidth="1"/>
    <col min="7426" max="7426" width="28.42578125" style="15" customWidth="1"/>
    <col min="7427" max="7427" width="21.5703125" style="15" customWidth="1"/>
    <col min="7428" max="7428" width="40.7109375" style="15" customWidth="1"/>
    <col min="7429" max="7429" width="19" style="15" customWidth="1"/>
    <col min="7430" max="7430" width="18.7109375" style="15" customWidth="1"/>
    <col min="7431" max="7431" width="17.42578125" style="15" customWidth="1"/>
    <col min="7432" max="7432" width="19.85546875" style="15" customWidth="1"/>
    <col min="7433" max="7433" width="27.7109375" style="15" customWidth="1"/>
    <col min="7434" max="7680" width="8.85546875" style="15"/>
    <col min="7681" max="7681" width="0" style="15" hidden="1" customWidth="1"/>
    <col min="7682" max="7682" width="28.42578125" style="15" customWidth="1"/>
    <col min="7683" max="7683" width="21.5703125" style="15" customWidth="1"/>
    <col min="7684" max="7684" width="40.7109375" style="15" customWidth="1"/>
    <col min="7685" max="7685" width="19" style="15" customWidth="1"/>
    <col min="7686" max="7686" width="18.7109375" style="15" customWidth="1"/>
    <col min="7687" max="7687" width="17.42578125" style="15" customWidth="1"/>
    <col min="7688" max="7688" width="19.85546875" style="15" customWidth="1"/>
    <col min="7689" max="7689" width="27.7109375" style="15" customWidth="1"/>
    <col min="7690" max="7936" width="8.85546875" style="15"/>
    <col min="7937" max="7937" width="0" style="15" hidden="1" customWidth="1"/>
    <col min="7938" max="7938" width="28.42578125" style="15" customWidth="1"/>
    <col min="7939" max="7939" width="21.5703125" style="15" customWidth="1"/>
    <col min="7940" max="7940" width="40.7109375" style="15" customWidth="1"/>
    <col min="7941" max="7941" width="19" style="15" customWidth="1"/>
    <col min="7942" max="7942" width="18.7109375" style="15" customWidth="1"/>
    <col min="7943" max="7943" width="17.42578125" style="15" customWidth="1"/>
    <col min="7944" max="7944" width="19.85546875" style="15" customWidth="1"/>
    <col min="7945" max="7945" width="27.7109375" style="15" customWidth="1"/>
    <col min="7946" max="8192" width="8.85546875" style="15"/>
    <col min="8193" max="8193" width="0" style="15" hidden="1" customWidth="1"/>
    <col min="8194" max="8194" width="28.42578125" style="15" customWidth="1"/>
    <col min="8195" max="8195" width="21.5703125" style="15" customWidth="1"/>
    <col min="8196" max="8196" width="40.7109375" style="15" customWidth="1"/>
    <col min="8197" max="8197" width="19" style="15" customWidth="1"/>
    <col min="8198" max="8198" width="18.7109375" style="15" customWidth="1"/>
    <col min="8199" max="8199" width="17.42578125" style="15" customWidth="1"/>
    <col min="8200" max="8200" width="19.85546875" style="15" customWidth="1"/>
    <col min="8201" max="8201" width="27.7109375" style="15" customWidth="1"/>
    <col min="8202" max="8448" width="8.85546875" style="15"/>
    <col min="8449" max="8449" width="0" style="15" hidden="1" customWidth="1"/>
    <col min="8450" max="8450" width="28.42578125" style="15" customWidth="1"/>
    <col min="8451" max="8451" width="21.5703125" style="15" customWidth="1"/>
    <col min="8452" max="8452" width="40.7109375" style="15" customWidth="1"/>
    <col min="8453" max="8453" width="19" style="15" customWidth="1"/>
    <col min="8454" max="8454" width="18.7109375" style="15" customWidth="1"/>
    <col min="8455" max="8455" width="17.42578125" style="15" customWidth="1"/>
    <col min="8456" max="8456" width="19.85546875" style="15" customWidth="1"/>
    <col min="8457" max="8457" width="27.7109375" style="15" customWidth="1"/>
    <col min="8458" max="8704" width="8.85546875" style="15"/>
    <col min="8705" max="8705" width="0" style="15" hidden="1" customWidth="1"/>
    <col min="8706" max="8706" width="28.42578125" style="15" customWidth="1"/>
    <col min="8707" max="8707" width="21.5703125" style="15" customWidth="1"/>
    <col min="8708" max="8708" width="40.7109375" style="15" customWidth="1"/>
    <col min="8709" max="8709" width="19" style="15" customWidth="1"/>
    <col min="8710" max="8710" width="18.7109375" style="15" customWidth="1"/>
    <col min="8711" max="8711" width="17.42578125" style="15" customWidth="1"/>
    <col min="8712" max="8712" width="19.85546875" style="15" customWidth="1"/>
    <col min="8713" max="8713" width="27.7109375" style="15" customWidth="1"/>
    <col min="8714" max="8960" width="8.85546875" style="15"/>
    <col min="8961" max="8961" width="0" style="15" hidden="1" customWidth="1"/>
    <col min="8962" max="8962" width="28.42578125" style="15" customWidth="1"/>
    <col min="8963" max="8963" width="21.5703125" style="15" customWidth="1"/>
    <col min="8964" max="8964" width="40.7109375" style="15" customWidth="1"/>
    <col min="8965" max="8965" width="19" style="15" customWidth="1"/>
    <col min="8966" max="8966" width="18.7109375" style="15" customWidth="1"/>
    <col min="8967" max="8967" width="17.42578125" style="15" customWidth="1"/>
    <col min="8968" max="8968" width="19.85546875" style="15" customWidth="1"/>
    <col min="8969" max="8969" width="27.7109375" style="15" customWidth="1"/>
    <col min="8970" max="9216" width="8.85546875" style="15"/>
    <col min="9217" max="9217" width="0" style="15" hidden="1" customWidth="1"/>
    <col min="9218" max="9218" width="28.42578125" style="15" customWidth="1"/>
    <col min="9219" max="9219" width="21.5703125" style="15" customWidth="1"/>
    <col min="9220" max="9220" width="40.7109375" style="15" customWidth="1"/>
    <col min="9221" max="9221" width="19" style="15" customWidth="1"/>
    <col min="9222" max="9222" width="18.7109375" style="15" customWidth="1"/>
    <col min="9223" max="9223" width="17.42578125" style="15" customWidth="1"/>
    <col min="9224" max="9224" width="19.85546875" style="15" customWidth="1"/>
    <col min="9225" max="9225" width="27.7109375" style="15" customWidth="1"/>
    <col min="9226" max="9472" width="8.85546875" style="15"/>
    <col min="9473" max="9473" width="0" style="15" hidden="1" customWidth="1"/>
    <col min="9474" max="9474" width="28.42578125" style="15" customWidth="1"/>
    <col min="9475" max="9475" width="21.5703125" style="15" customWidth="1"/>
    <col min="9476" max="9476" width="40.7109375" style="15" customWidth="1"/>
    <col min="9477" max="9477" width="19" style="15" customWidth="1"/>
    <col min="9478" max="9478" width="18.7109375" style="15" customWidth="1"/>
    <col min="9479" max="9479" width="17.42578125" style="15" customWidth="1"/>
    <col min="9480" max="9480" width="19.85546875" style="15" customWidth="1"/>
    <col min="9481" max="9481" width="27.7109375" style="15" customWidth="1"/>
    <col min="9482" max="9728" width="8.85546875" style="15"/>
    <col min="9729" max="9729" width="0" style="15" hidden="1" customWidth="1"/>
    <col min="9730" max="9730" width="28.42578125" style="15" customWidth="1"/>
    <col min="9731" max="9731" width="21.5703125" style="15" customWidth="1"/>
    <col min="9732" max="9732" width="40.7109375" style="15" customWidth="1"/>
    <col min="9733" max="9733" width="19" style="15" customWidth="1"/>
    <col min="9734" max="9734" width="18.7109375" style="15" customWidth="1"/>
    <col min="9735" max="9735" width="17.42578125" style="15" customWidth="1"/>
    <col min="9736" max="9736" width="19.85546875" style="15" customWidth="1"/>
    <col min="9737" max="9737" width="27.7109375" style="15" customWidth="1"/>
    <col min="9738" max="9984" width="8.85546875" style="15"/>
    <col min="9985" max="9985" width="0" style="15" hidden="1" customWidth="1"/>
    <col min="9986" max="9986" width="28.42578125" style="15" customWidth="1"/>
    <col min="9987" max="9987" width="21.5703125" style="15" customWidth="1"/>
    <col min="9988" max="9988" width="40.7109375" style="15" customWidth="1"/>
    <col min="9989" max="9989" width="19" style="15" customWidth="1"/>
    <col min="9990" max="9990" width="18.7109375" style="15" customWidth="1"/>
    <col min="9991" max="9991" width="17.42578125" style="15" customWidth="1"/>
    <col min="9992" max="9992" width="19.85546875" style="15" customWidth="1"/>
    <col min="9993" max="9993" width="27.7109375" style="15" customWidth="1"/>
    <col min="9994" max="10240" width="8.85546875" style="15"/>
    <col min="10241" max="10241" width="0" style="15" hidden="1" customWidth="1"/>
    <col min="10242" max="10242" width="28.42578125" style="15" customWidth="1"/>
    <col min="10243" max="10243" width="21.5703125" style="15" customWidth="1"/>
    <col min="10244" max="10244" width="40.7109375" style="15" customWidth="1"/>
    <col min="10245" max="10245" width="19" style="15" customWidth="1"/>
    <col min="10246" max="10246" width="18.7109375" style="15" customWidth="1"/>
    <col min="10247" max="10247" width="17.42578125" style="15" customWidth="1"/>
    <col min="10248" max="10248" width="19.85546875" style="15" customWidth="1"/>
    <col min="10249" max="10249" width="27.7109375" style="15" customWidth="1"/>
    <col min="10250" max="10496" width="8.85546875" style="15"/>
    <col min="10497" max="10497" width="0" style="15" hidden="1" customWidth="1"/>
    <col min="10498" max="10498" width="28.42578125" style="15" customWidth="1"/>
    <col min="10499" max="10499" width="21.5703125" style="15" customWidth="1"/>
    <col min="10500" max="10500" width="40.7109375" style="15" customWidth="1"/>
    <col min="10501" max="10501" width="19" style="15" customWidth="1"/>
    <col min="10502" max="10502" width="18.7109375" style="15" customWidth="1"/>
    <col min="10503" max="10503" width="17.42578125" style="15" customWidth="1"/>
    <col min="10504" max="10504" width="19.85546875" style="15" customWidth="1"/>
    <col min="10505" max="10505" width="27.7109375" style="15" customWidth="1"/>
    <col min="10506" max="10752" width="8.85546875" style="15"/>
    <col min="10753" max="10753" width="0" style="15" hidden="1" customWidth="1"/>
    <col min="10754" max="10754" width="28.42578125" style="15" customWidth="1"/>
    <col min="10755" max="10755" width="21.5703125" style="15" customWidth="1"/>
    <col min="10756" max="10756" width="40.7109375" style="15" customWidth="1"/>
    <col min="10757" max="10757" width="19" style="15" customWidth="1"/>
    <col min="10758" max="10758" width="18.7109375" style="15" customWidth="1"/>
    <col min="10759" max="10759" width="17.42578125" style="15" customWidth="1"/>
    <col min="10760" max="10760" width="19.85546875" style="15" customWidth="1"/>
    <col min="10761" max="10761" width="27.7109375" style="15" customWidth="1"/>
    <col min="10762" max="11008" width="8.85546875" style="15"/>
    <col min="11009" max="11009" width="0" style="15" hidden="1" customWidth="1"/>
    <col min="11010" max="11010" width="28.42578125" style="15" customWidth="1"/>
    <col min="11011" max="11011" width="21.5703125" style="15" customWidth="1"/>
    <col min="11012" max="11012" width="40.7109375" style="15" customWidth="1"/>
    <col min="11013" max="11013" width="19" style="15" customWidth="1"/>
    <col min="11014" max="11014" width="18.7109375" style="15" customWidth="1"/>
    <col min="11015" max="11015" width="17.42578125" style="15" customWidth="1"/>
    <col min="11016" max="11016" width="19.85546875" style="15" customWidth="1"/>
    <col min="11017" max="11017" width="27.7109375" style="15" customWidth="1"/>
    <col min="11018" max="11264" width="8.85546875" style="15"/>
    <col min="11265" max="11265" width="0" style="15" hidden="1" customWidth="1"/>
    <col min="11266" max="11266" width="28.42578125" style="15" customWidth="1"/>
    <col min="11267" max="11267" width="21.5703125" style="15" customWidth="1"/>
    <col min="11268" max="11268" width="40.7109375" style="15" customWidth="1"/>
    <col min="11269" max="11269" width="19" style="15" customWidth="1"/>
    <col min="11270" max="11270" width="18.7109375" style="15" customWidth="1"/>
    <col min="11271" max="11271" width="17.42578125" style="15" customWidth="1"/>
    <col min="11272" max="11272" width="19.85546875" style="15" customWidth="1"/>
    <col min="11273" max="11273" width="27.7109375" style="15" customWidth="1"/>
    <col min="11274" max="11520" width="8.85546875" style="15"/>
    <col min="11521" max="11521" width="0" style="15" hidden="1" customWidth="1"/>
    <col min="11522" max="11522" width="28.42578125" style="15" customWidth="1"/>
    <col min="11523" max="11523" width="21.5703125" style="15" customWidth="1"/>
    <col min="11524" max="11524" width="40.7109375" style="15" customWidth="1"/>
    <col min="11525" max="11525" width="19" style="15" customWidth="1"/>
    <col min="11526" max="11526" width="18.7109375" style="15" customWidth="1"/>
    <col min="11527" max="11527" width="17.42578125" style="15" customWidth="1"/>
    <col min="11528" max="11528" width="19.85546875" style="15" customWidth="1"/>
    <col min="11529" max="11529" width="27.7109375" style="15" customWidth="1"/>
    <col min="11530" max="11776" width="8.85546875" style="15"/>
    <col min="11777" max="11777" width="0" style="15" hidden="1" customWidth="1"/>
    <col min="11778" max="11778" width="28.42578125" style="15" customWidth="1"/>
    <col min="11779" max="11779" width="21.5703125" style="15" customWidth="1"/>
    <col min="11780" max="11780" width="40.7109375" style="15" customWidth="1"/>
    <col min="11781" max="11781" width="19" style="15" customWidth="1"/>
    <col min="11782" max="11782" width="18.7109375" style="15" customWidth="1"/>
    <col min="11783" max="11783" width="17.42578125" style="15" customWidth="1"/>
    <col min="11784" max="11784" width="19.85546875" style="15" customWidth="1"/>
    <col min="11785" max="11785" width="27.7109375" style="15" customWidth="1"/>
    <col min="11786" max="12032" width="8.85546875" style="15"/>
    <col min="12033" max="12033" width="0" style="15" hidden="1" customWidth="1"/>
    <col min="12034" max="12034" width="28.42578125" style="15" customWidth="1"/>
    <col min="12035" max="12035" width="21.5703125" style="15" customWidth="1"/>
    <col min="12036" max="12036" width="40.7109375" style="15" customWidth="1"/>
    <col min="12037" max="12037" width="19" style="15" customWidth="1"/>
    <col min="12038" max="12038" width="18.7109375" style="15" customWidth="1"/>
    <col min="12039" max="12039" width="17.42578125" style="15" customWidth="1"/>
    <col min="12040" max="12040" width="19.85546875" style="15" customWidth="1"/>
    <col min="12041" max="12041" width="27.7109375" style="15" customWidth="1"/>
    <col min="12042" max="12288" width="8.85546875" style="15"/>
    <col min="12289" max="12289" width="0" style="15" hidden="1" customWidth="1"/>
    <col min="12290" max="12290" width="28.42578125" style="15" customWidth="1"/>
    <col min="12291" max="12291" width="21.5703125" style="15" customWidth="1"/>
    <col min="12292" max="12292" width="40.7109375" style="15" customWidth="1"/>
    <col min="12293" max="12293" width="19" style="15" customWidth="1"/>
    <col min="12294" max="12294" width="18.7109375" style="15" customWidth="1"/>
    <col min="12295" max="12295" width="17.42578125" style="15" customWidth="1"/>
    <col min="12296" max="12296" width="19.85546875" style="15" customWidth="1"/>
    <col min="12297" max="12297" width="27.7109375" style="15" customWidth="1"/>
    <col min="12298" max="12544" width="8.85546875" style="15"/>
    <col min="12545" max="12545" width="0" style="15" hidden="1" customWidth="1"/>
    <col min="12546" max="12546" width="28.42578125" style="15" customWidth="1"/>
    <col min="12547" max="12547" width="21.5703125" style="15" customWidth="1"/>
    <col min="12548" max="12548" width="40.7109375" style="15" customWidth="1"/>
    <col min="12549" max="12549" width="19" style="15" customWidth="1"/>
    <col min="12550" max="12550" width="18.7109375" style="15" customWidth="1"/>
    <col min="12551" max="12551" width="17.42578125" style="15" customWidth="1"/>
    <col min="12552" max="12552" width="19.85546875" style="15" customWidth="1"/>
    <col min="12553" max="12553" width="27.7109375" style="15" customWidth="1"/>
    <col min="12554" max="12800" width="8.85546875" style="15"/>
    <col min="12801" max="12801" width="0" style="15" hidden="1" customWidth="1"/>
    <col min="12802" max="12802" width="28.42578125" style="15" customWidth="1"/>
    <col min="12803" max="12803" width="21.5703125" style="15" customWidth="1"/>
    <col min="12804" max="12804" width="40.7109375" style="15" customWidth="1"/>
    <col min="12805" max="12805" width="19" style="15" customWidth="1"/>
    <col min="12806" max="12806" width="18.7109375" style="15" customWidth="1"/>
    <col min="12807" max="12807" width="17.42578125" style="15" customWidth="1"/>
    <col min="12808" max="12808" width="19.85546875" style="15" customWidth="1"/>
    <col min="12809" max="12809" width="27.7109375" style="15" customWidth="1"/>
    <col min="12810" max="13056" width="8.85546875" style="15"/>
    <col min="13057" max="13057" width="0" style="15" hidden="1" customWidth="1"/>
    <col min="13058" max="13058" width="28.42578125" style="15" customWidth="1"/>
    <col min="13059" max="13059" width="21.5703125" style="15" customWidth="1"/>
    <col min="13060" max="13060" width="40.7109375" style="15" customWidth="1"/>
    <col min="13061" max="13061" width="19" style="15" customWidth="1"/>
    <col min="13062" max="13062" width="18.7109375" style="15" customWidth="1"/>
    <col min="13063" max="13063" width="17.42578125" style="15" customWidth="1"/>
    <col min="13064" max="13064" width="19.85546875" style="15" customWidth="1"/>
    <col min="13065" max="13065" width="27.7109375" style="15" customWidth="1"/>
    <col min="13066" max="13312" width="8.85546875" style="15"/>
    <col min="13313" max="13313" width="0" style="15" hidden="1" customWidth="1"/>
    <col min="13314" max="13314" width="28.42578125" style="15" customWidth="1"/>
    <col min="13315" max="13315" width="21.5703125" style="15" customWidth="1"/>
    <col min="13316" max="13316" width="40.7109375" style="15" customWidth="1"/>
    <col min="13317" max="13317" width="19" style="15" customWidth="1"/>
    <col min="13318" max="13318" width="18.7109375" style="15" customWidth="1"/>
    <col min="13319" max="13319" width="17.42578125" style="15" customWidth="1"/>
    <col min="13320" max="13320" width="19.85546875" style="15" customWidth="1"/>
    <col min="13321" max="13321" width="27.7109375" style="15" customWidth="1"/>
    <col min="13322" max="13568" width="8.85546875" style="15"/>
    <col min="13569" max="13569" width="0" style="15" hidden="1" customWidth="1"/>
    <col min="13570" max="13570" width="28.42578125" style="15" customWidth="1"/>
    <col min="13571" max="13571" width="21.5703125" style="15" customWidth="1"/>
    <col min="13572" max="13572" width="40.7109375" style="15" customWidth="1"/>
    <col min="13573" max="13573" width="19" style="15" customWidth="1"/>
    <col min="13574" max="13574" width="18.7109375" style="15" customWidth="1"/>
    <col min="13575" max="13575" width="17.42578125" style="15" customWidth="1"/>
    <col min="13576" max="13576" width="19.85546875" style="15" customWidth="1"/>
    <col min="13577" max="13577" width="27.7109375" style="15" customWidth="1"/>
    <col min="13578" max="13824" width="8.85546875" style="15"/>
    <col min="13825" max="13825" width="0" style="15" hidden="1" customWidth="1"/>
    <col min="13826" max="13826" width="28.42578125" style="15" customWidth="1"/>
    <col min="13827" max="13827" width="21.5703125" style="15" customWidth="1"/>
    <col min="13828" max="13828" width="40.7109375" style="15" customWidth="1"/>
    <col min="13829" max="13829" width="19" style="15" customWidth="1"/>
    <col min="13830" max="13830" width="18.7109375" style="15" customWidth="1"/>
    <col min="13831" max="13831" width="17.42578125" style="15" customWidth="1"/>
    <col min="13832" max="13832" width="19.85546875" style="15" customWidth="1"/>
    <col min="13833" max="13833" width="27.7109375" style="15" customWidth="1"/>
    <col min="13834" max="14080" width="8.85546875" style="15"/>
    <col min="14081" max="14081" width="0" style="15" hidden="1" customWidth="1"/>
    <col min="14082" max="14082" width="28.42578125" style="15" customWidth="1"/>
    <col min="14083" max="14083" width="21.5703125" style="15" customWidth="1"/>
    <col min="14084" max="14084" width="40.7109375" style="15" customWidth="1"/>
    <col min="14085" max="14085" width="19" style="15" customWidth="1"/>
    <col min="14086" max="14086" width="18.7109375" style="15" customWidth="1"/>
    <col min="14087" max="14087" width="17.42578125" style="15" customWidth="1"/>
    <col min="14088" max="14088" width="19.85546875" style="15" customWidth="1"/>
    <col min="14089" max="14089" width="27.7109375" style="15" customWidth="1"/>
    <col min="14090" max="14336" width="8.85546875" style="15"/>
    <col min="14337" max="14337" width="0" style="15" hidden="1" customWidth="1"/>
    <col min="14338" max="14338" width="28.42578125" style="15" customWidth="1"/>
    <col min="14339" max="14339" width="21.5703125" style="15" customWidth="1"/>
    <col min="14340" max="14340" width="40.7109375" style="15" customWidth="1"/>
    <col min="14341" max="14341" width="19" style="15" customWidth="1"/>
    <col min="14342" max="14342" width="18.7109375" style="15" customWidth="1"/>
    <col min="14343" max="14343" width="17.42578125" style="15" customWidth="1"/>
    <col min="14344" max="14344" width="19.85546875" style="15" customWidth="1"/>
    <col min="14345" max="14345" width="27.7109375" style="15" customWidth="1"/>
    <col min="14346" max="14592" width="8.85546875" style="15"/>
    <col min="14593" max="14593" width="0" style="15" hidden="1" customWidth="1"/>
    <col min="14594" max="14594" width="28.42578125" style="15" customWidth="1"/>
    <col min="14595" max="14595" width="21.5703125" style="15" customWidth="1"/>
    <col min="14596" max="14596" width="40.7109375" style="15" customWidth="1"/>
    <col min="14597" max="14597" width="19" style="15" customWidth="1"/>
    <col min="14598" max="14598" width="18.7109375" style="15" customWidth="1"/>
    <col min="14599" max="14599" width="17.42578125" style="15" customWidth="1"/>
    <col min="14600" max="14600" width="19.85546875" style="15" customWidth="1"/>
    <col min="14601" max="14601" width="27.7109375" style="15" customWidth="1"/>
    <col min="14602" max="14848" width="8.85546875" style="15"/>
    <col min="14849" max="14849" width="0" style="15" hidden="1" customWidth="1"/>
    <col min="14850" max="14850" width="28.42578125" style="15" customWidth="1"/>
    <col min="14851" max="14851" width="21.5703125" style="15" customWidth="1"/>
    <col min="14852" max="14852" width="40.7109375" style="15" customWidth="1"/>
    <col min="14853" max="14853" width="19" style="15" customWidth="1"/>
    <col min="14854" max="14854" width="18.7109375" style="15" customWidth="1"/>
    <col min="14855" max="14855" width="17.42578125" style="15" customWidth="1"/>
    <col min="14856" max="14856" width="19.85546875" style="15" customWidth="1"/>
    <col min="14857" max="14857" width="27.7109375" style="15" customWidth="1"/>
    <col min="14858" max="15104" width="8.85546875" style="15"/>
    <col min="15105" max="15105" width="0" style="15" hidden="1" customWidth="1"/>
    <col min="15106" max="15106" width="28.42578125" style="15" customWidth="1"/>
    <col min="15107" max="15107" width="21.5703125" style="15" customWidth="1"/>
    <col min="15108" max="15108" width="40.7109375" style="15" customWidth="1"/>
    <col min="15109" max="15109" width="19" style="15" customWidth="1"/>
    <col min="15110" max="15110" width="18.7109375" style="15" customWidth="1"/>
    <col min="15111" max="15111" width="17.42578125" style="15" customWidth="1"/>
    <col min="15112" max="15112" width="19.85546875" style="15" customWidth="1"/>
    <col min="15113" max="15113" width="27.7109375" style="15" customWidth="1"/>
    <col min="15114" max="15360" width="8.85546875" style="15"/>
    <col min="15361" max="15361" width="0" style="15" hidden="1" customWidth="1"/>
    <col min="15362" max="15362" width="28.42578125" style="15" customWidth="1"/>
    <col min="15363" max="15363" width="21.5703125" style="15" customWidth="1"/>
    <col min="15364" max="15364" width="40.7109375" style="15" customWidth="1"/>
    <col min="15365" max="15365" width="19" style="15" customWidth="1"/>
    <col min="15366" max="15366" width="18.7109375" style="15" customWidth="1"/>
    <col min="15367" max="15367" width="17.42578125" style="15" customWidth="1"/>
    <col min="15368" max="15368" width="19.85546875" style="15" customWidth="1"/>
    <col min="15369" max="15369" width="27.7109375" style="15" customWidth="1"/>
    <col min="15370" max="15616" width="8.85546875" style="15"/>
    <col min="15617" max="15617" width="0" style="15" hidden="1" customWidth="1"/>
    <col min="15618" max="15618" width="28.42578125" style="15" customWidth="1"/>
    <col min="15619" max="15619" width="21.5703125" style="15" customWidth="1"/>
    <col min="15620" max="15620" width="40.7109375" style="15" customWidth="1"/>
    <col min="15621" max="15621" width="19" style="15" customWidth="1"/>
    <col min="15622" max="15622" width="18.7109375" style="15" customWidth="1"/>
    <col min="15623" max="15623" width="17.42578125" style="15" customWidth="1"/>
    <col min="15624" max="15624" width="19.85546875" style="15" customWidth="1"/>
    <col min="15625" max="15625" width="27.7109375" style="15" customWidth="1"/>
    <col min="15626" max="15872" width="8.85546875" style="15"/>
    <col min="15873" max="15873" width="0" style="15" hidden="1" customWidth="1"/>
    <col min="15874" max="15874" width="28.42578125" style="15" customWidth="1"/>
    <col min="15875" max="15875" width="21.5703125" style="15" customWidth="1"/>
    <col min="15876" max="15876" width="40.7109375" style="15" customWidth="1"/>
    <col min="15877" max="15877" width="19" style="15" customWidth="1"/>
    <col min="15878" max="15878" width="18.7109375" style="15" customWidth="1"/>
    <col min="15879" max="15879" width="17.42578125" style="15" customWidth="1"/>
    <col min="15880" max="15880" width="19.85546875" style="15" customWidth="1"/>
    <col min="15881" max="15881" width="27.7109375" style="15" customWidth="1"/>
    <col min="15882" max="16128" width="8.85546875" style="15"/>
    <col min="16129" max="16129" width="0" style="15" hidden="1" customWidth="1"/>
    <col min="16130" max="16130" width="28.42578125" style="15" customWidth="1"/>
    <col min="16131" max="16131" width="21.5703125" style="15" customWidth="1"/>
    <col min="16132" max="16132" width="40.7109375" style="15" customWidth="1"/>
    <col min="16133" max="16133" width="19" style="15" customWidth="1"/>
    <col min="16134" max="16134" width="18.7109375" style="15" customWidth="1"/>
    <col min="16135" max="16135" width="17.42578125" style="15" customWidth="1"/>
    <col min="16136" max="16136" width="19.85546875" style="15" customWidth="1"/>
    <col min="16137" max="16137" width="27.7109375" style="15" customWidth="1"/>
    <col min="16138" max="16381" width="8.85546875" style="15"/>
    <col min="16382" max="16384" width="8.85546875" style="15" customWidth="1"/>
  </cols>
  <sheetData>
    <row r="1" spans="2:9" ht="114" customHeight="1" x14ac:dyDescent="0.35">
      <c r="G1" s="144" t="s">
        <v>97</v>
      </c>
      <c r="H1" s="145"/>
      <c r="I1" s="145"/>
    </row>
    <row r="2" spans="2:9" ht="27.75" customHeight="1" x14ac:dyDescent="0.35">
      <c r="G2" s="55"/>
      <c r="H2" s="149" t="s">
        <v>52</v>
      </c>
      <c r="I2" s="149"/>
    </row>
    <row r="3" spans="2:9" ht="36" customHeight="1" x14ac:dyDescent="0.35">
      <c r="G3" s="150" t="s">
        <v>53</v>
      </c>
      <c r="H3" s="150"/>
      <c r="I3" s="150"/>
    </row>
    <row r="4" spans="2:9" ht="75.75" customHeight="1" x14ac:dyDescent="0.35">
      <c r="G4" s="56"/>
      <c r="H4" s="56"/>
      <c r="I4" s="56"/>
    </row>
    <row r="5" spans="2:9" ht="78.75" customHeight="1" x14ac:dyDescent="0.4">
      <c r="B5" s="109" t="s">
        <v>60</v>
      </c>
      <c r="C5" s="109"/>
      <c r="D5" s="109"/>
      <c r="E5" s="109"/>
      <c r="F5" s="109"/>
      <c r="G5" s="109"/>
      <c r="H5" s="109"/>
      <c r="I5" s="109"/>
    </row>
    <row r="6" spans="2:9" ht="30" x14ac:dyDescent="0.4">
      <c r="B6" s="152" t="s">
        <v>80</v>
      </c>
      <c r="C6" s="152"/>
      <c r="D6" s="152"/>
      <c r="E6" s="152"/>
      <c r="F6" s="152"/>
      <c r="G6" s="152"/>
      <c r="H6" s="152"/>
      <c r="I6" s="152"/>
    </row>
    <row r="7" spans="2:9" ht="24.6" customHeight="1" x14ac:dyDescent="0.5">
      <c r="B7" s="52" t="s">
        <v>0</v>
      </c>
      <c r="C7" s="53"/>
      <c r="D7" s="53"/>
      <c r="E7" s="53"/>
      <c r="F7" s="53"/>
      <c r="G7" s="54"/>
      <c r="H7" s="53"/>
      <c r="I7" s="53"/>
    </row>
    <row r="8" spans="2:9" ht="24.6" customHeight="1" x14ac:dyDescent="0.4">
      <c r="B8" s="109" t="s">
        <v>1</v>
      </c>
      <c r="C8" s="109"/>
      <c r="D8" s="109"/>
      <c r="E8" s="109"/>
      <c r="F8" s="109"/>
      <c r="G8" s="109"/>
      <c r="H8" s="109"/>
      <c r="I8" s="109"/>
    </row>
    <row r="9" spans="2:9" ht="47.25" customHeight="1" x14ac:dyDescent="0.25">
      <c r="B9" s="153" t="s">
        <v>103</v>
      </c>
      <c r="C9" s="153"/>
      <c r="D9" s="153"/>
      <c r="E9" s="153"/>
      <c r="F9" s="153"/>
      <c r="G9" s="153"/>
      <c r="H9" s="153"/>
      <c r="I9" s="153"/>
    </row>
    <row r="10" spans="2:9" ht="33.75" customHeight="1" x14ac:dyDescent="0.4">
      <c r="B10" s="109" t="s">
        <v>61</v>
      </c>
      <c r="C10" s="109"/>
      <c r="D10" s="109"/>
      <c r="E10" s="109"/>
      <c r="F10" s="109"/>
      <c r="G10" s="109"/>
      <c r="H10" s="109"/>
      <c r="I10" s="109"/>
    </row>
    <row r="11" spans="2:9" ht="26.25" customHeight="1" thickBot="1" x14ac:dyDescent="0.3">
      <c r="B11" s="29"/>
      <c r="C11" s="29"/>
      <c r="D11" s="29"/>
      <c r="E11" s="29"/>
      <c r="F11" s="29"/>
      <c r="G11" s="29"/>
      <c r="H11" s="29"/>
      <c r="I11" s="29"/>
    </row>
    <row r="12" spans="2:9" ht="24.6" customHeight="1" x14ac:dyDescent="0.25">
      <c r="B12" s="154" t="s">
        <v>2</v>
      </c>
      <c r="C12" s="156" t="s">
        <v>3</v>
      </c>
      <c r="D12" s="158" t="s">
        <v>4</v>
      </c>
      <c r="E12" s="129" t="s">
        <v>46</v>
      </c>
      <c r="F12" s="135"/>
      <c r="G12" s="160" t="s">
        <v>83</v>
      </c>
      <c r="H12" s="41"/>
      <c r="I12" s="41"/>
    </row>
    <row r="13" spans="2:9" ht="202.5" customHeight="1" thickBot="1" x14ac:dyDescent="0.3">
      <c r="B13" s="155"/>
      <c r="C13" s="157"/>
      <c r="D13" s="159"/>
      <c r="E13" s="151"/>
      <c r="F13" s="162"/>
      <c r="G13" s="161"/>
      <c r="H13" s="68" t="s">
        <v>84</v>
      </c>
      <c r="I13" s="68" t="s">
        <v>85</v>
      </c>
    </row>
    <row r="14" spans="2:9" ht="35.1" customHeight="1" x14ac:dyDescent="0.25">
      <c r="B14" s="125" t="s">
        <v>57</v>
      </c>
      <c r="C14" s="96" t="s">
        <v>54</v>
      </c>
      <c r="D14" s="165" t="s">
        <v>72</v>
      </c>
      <c r="E14" s="133">
        <v>528</v>
      </c>
      <c r="F14" s="135"/>
      <c r="G14" s="131">
        <v>156816</v>
      </c>
      <c r="H14" s="133">
        <f>(G14/9)*5</f>
        <v>87120</v>
      </c>
      <c r="I14" s="133">
        <f>G14-H14</f>
        <v>69696</v>
      </c>
    </row>
    <row r="15" spans="2:9" ht="69" customHeight="1" thickBot="1" x14ac:dyDescent="0.3">
      <c r="B15" s="126"/>
      <c r="C15" s="97"/>
      <c r="D15" s="166"/>
      <c r="E15" s="134"/>
      <c r="F15" s="142"/>
      <c r="G15" s="132"/>
      <c r="H15" s="143"/>
      <c r="I15" s="143"/>
    </row>
    <row r="16" spans="2:9" ht="35.1" customHeight="1" x14ac:dyDescent="0.25">
      <c r="B16" s="125" t="s">
        <v>55</v>
      </c>
      <c r="C16" s="96" t="s">
        <v>48</v>
      </c>
      <c r="D16" s="166"/>
      <c r="E16" s="134"/>
      <c r="F16" s="142"/>
      <c r="G16" s="163">
        <v>174240</v>
      </c>
      <c r="H16" s="133">
        <f>(G16/9)*5</f>
        <v>96800</v>
      </c>
      <c r="I16" s="133">
        <f>G16-H16</f>
        <v>77440</v>
      </c>
    </row>
    <row r="17" spans="2:9" ht="60" customHeight="1" thickBot="1" x14ac:dyDescent="0.3">
      <c r="B17" s="126"/>
      <c r="C17" s="97"/>
      <c r="D17" s="166"/>
      <c r="E17" s="134"/>
      <c r="F17" s="142"/>
      <c r="G17" s="164"/>
      <c r="H17" s="143"/>
      <c r="I17" s="143"/>
    </row>
    <row r="18" spans="2:9" ht="35.1" customHeight="1" x14ac:dyDescent="0.25">
      <c r="B18" s="125" t="s">
        <v>104</v>
      </c>
      <c r="C18" s="96" t="s">
        <v>56</v>
      </c>
      <c r="D18" s="166"/>
      <c r="E18" s="134"/>
      <c r="F18" s="142"/>
      <c r="G18" s="163">
        <v>209088</v>
      </c>
      <c r="H18" s="133">
        <f>(G18/9)*5</f>
        <v>116160</v>
      </c>
      <c r="I18" s="133">
        <f>G18-H18</f>
        <v>92928</v>
      </c>
    </row>
    <row r="19" spans="2:9" ht="61.5" customHeight="1" thickBot="1" x14ac:dyDescent="0.3">
      <c r="B19" s="126"/>
      <c r="C19" s="97"/>
      <c r="D19" s="166"/>
      <c r="E19" s="134"/>
      <c r="F19" s="142"/>
      <c r="G19" s="164"/>
      <c r="H19" s="143"/>
      <c r="I19" s="143"/>
    </row>
    <row r="20" spans="2:9" ht="24" customHeight="1" thickBot="1" x14ac:dyDescent="0.3">
      <c r="B20" s="94"/>
      <c r="C20" s="167"/>
      <c r="D20" s="166"/>
      <c r="E20" s="129"/>
      <c r="F20" s="165"/>
      <c r="G20" s="165"/>
      <c r="H20" s="165"/>
      <c r="I20" s="158"/>
    </row>
    <row r="21" spans="2:9" ht="15" hidden="1" customHeight="1" thickBot="1" x14ac:dyDescent="0.3">
      <c r="B21" s="42"/>
      <c r="C21" s="43"/>
      <c r="D21" s="44"/>
      <c r="E21" s="44"/>
      <c r="F21" s="44"/>
      <c r="G21" s="45"/>
      <c r="H21" s="46"/>
      <c r="I21" s="47"/>
    </row>
    <row r="22" spans="2:9" ht="35.1" customHeight="1" x14ac:dyDescent="0.25">
      <c r="B22" s="125" t="s">
        <v>39</v>
      </c>
      <c r="C22" s="96" t="s">
        <v>15</v>
      </c>
      <c r="D22" s="129" t="s">
        <v>105</v>
      </c>
      <c r="E22" s="133">
        <v>528</v>
      </c>
      <c r="F22" s="133"/>
      <c r="G22" s="131">
        <f>E22*264</f>
        <v>139392</v>
      </c>
      <c r="H22" s="133">
        <f>(G22/9)*5</f>
        <v>77440</v>
      </c>
      <c r="I22" s="133">
        <f>G22-H22</f>
        <v>61952</v>
      </c>
    </row>
    <row r="23" spans="2:9" ht="58.5" customHeight="1" thickBot="1" x14ac:dyDescent="0.3">
      <c r="B23" s="126"/>
      <c r="C23" s="97"/>
      <c r="D23" s="130"/>
      <c r="E23" s="134"/>
      <c r="F23" s="134"/>
      <c r="G23" s="132"/>
      <c r="H23" s="143"/>
      <c r="I23" s="143"/>
    </row>
    <row r="24" spans="2:9" ht="35.1" customHeight="1" x14ac:dyDescent="0.25">
      <c r="B24" s="125" t="s">
        <v>49</v>
      </c>
      <c r="C24" s="96" t="s">
        <v>41</v>
      </c>
      <c r="D24" s="130"/>
      <c r="E24" s="134"/>
      <c r="F24" s="134"/>
      <c r="G24" s="127">
        <f>E22*297</f>
        <v>156816</v>
      </c>
      <c r="H24" s="123">
        <f>(G24/9)*5</f>
        <v>87120</v>
      </c>
      <c r="I24" s="123">
        <f>G24-H24</f>
        <v>69696</v>
      </c>
    </row>
    <row r="25" spans="2:9" ht="78" customHeight="1" thickBot="1" x14ac:dyDescent="0.3">
      <c r="B25" s="126"/>
      <c r="C25" s="97"/>
      <c r="D25" s="130"/>
      <c r="E25" s="134"/>
      <c r="F25" s="134"/>
      <c r="G25" s="128"/>
      <c r="H25" s="124"/>
      <c r="I25" s="124"/>
    </row>
    <row r="26" spans="2:9" ht="35.1" customHeight="1" x14ac:dyDescent="0.25">
      <c r="B26" s="125" t="s">
        <v>50</v>
      </c>
      <c r="C26" s="96" t="s">
        <v>40</v>
      </c>
      <c r="D26" s="130"/>
      <c r="E26" s="134"/>
      <c r="F26" s="134"/>
      <c r="G26" s="121">
        <v>174240</v>
      </c>
      <c r="H26" s="123">
        <f>(G26/9)*5</f>
        <v>96800</v>
      </c>
      <c r="I26" s="123">
        <f>G26-H26</f>
        <v>77440</v>
      </c>
    </row>
    <row r="27" spans="2:9" ht="67.5" customHeight="1" thickBot="1" x14ac:dyDescent="0.3">
      <c r="B27" s="147"/>
      <c r="C27" s="148"/>
      <c r="D27" s="130"/>
      <c r="E27" s="134"/>
      <c r="F27" s="134"/>
      <c r="G27" s="122"/>
      <c r="H27" s="124"/>
      <c r="I27" s="124"/>
    </row>
    <row r="28" spans="2:9" ht="35.1" customHeight="1" x14ac:dyDescent="0.25">
      <c r="B28" s="125" t="s">
        <v>51</v>
      </c>
      <c r="C28" s="96" t="s">
        <v>58</v>
      </c>
      <c r="D28" s="130"/>
      <c r="E28" s="134"/>
      <c r="F28" s="134"/>
      <c r="G28" s="121">
        <v>191664</v>
      </c>
      <c r="H28" s="123">
        <f>(G28/9)*5</f>
        <v>106480</v>
      </c>
      <c r="I28" s="123">
        <f>G28-H28</f>
        <v>85184</v>
      </c>
    </row>
    <row r="29" spans="2:9" ht="90" customHeight="1" thickBot="1" x14ac:dyDescent="0.3">
      <c r="B29" s="126"/>
      <c r="C29" s="97"/>
      <c r="D29" s="130"/>
      <c r="E29" s="134"/>
      <c r="F29" s="134"/>
      <c r="G29" s="122"/>
      <c r="H29" s="124"/>
      <c r="I29" s="124"/>
    </row>
    <row r="30" spans="2:9" ht="103.5" customHeight="1" thickBot="1" x14ac:dyDescent="0.3">
      <c r="B30" s="59" t="s">
        <v>71</v>
      </c>
      <c r="C30" s="60" t="s">
        <v>40</v>
      </c>
      <c r="D30" s="130"/>
      <c r="E30" s="134"/>
      <c r="F30" s="143"/>
      <c r="G30" s="48">
        <v>174240</v>
      </c>
      <c r="H30" s="49">
        <v>96800</v>
      </c>
      <c r="I30" s="49">
        <v>77440</v>
      </c>
    </row>
    <row r="31" spans="2:9" ht="103.5" customHeight="1" thickBot="1" x14ac:dyDescent="0.3">
      <c r="B31" s="50" t="s">
        <v>101</v>
      </c>
      <c r="C31" s="51" t="s">
        <v>40</v>
      </c>
      <c r="D31" s="135" t="s">
        <v>98</v>
      </c>
      <c r="E31" s="134"/>
      <c r="F31" s="140"/>
      <c r="G31" s="85">
        <v>174240</v>
      </c>
      <c r="H31" s="74">
        <v>96800</v>
      </c>
      <c r="I31" s="74">
        <v>77440</v>
      </c>
    </row>
    <row r="32" spans="2:9" ht="103.5" customHeight="1" thickBot="1" x14ac:dyDescent="0.3">
      <c r="B32" s="75" t="s">
        <v>102</v>
      </c>
      <c r="C32" s="51" t="s">
        <v>56</v>
      </c>
      <c r="D32" s="136"/>
      <c r="E32" s="134"/>
      <c r="F32" s="141"/>
      <c r="G32" s="86">
        <v>209088</v>
      </c>
      <c r="H32" s="84">
        <v>116160</v>
      </c>
      <c r="I32" s="74">
        <v>92928</v>
      </c>
    </row>
    <row r="33" spans="1:9" ht="21" customHeight="1" thickBot="1" x14ac:dyDescent="0.3">
      <c r="B33" s="137"/>
      <c r="C33" s="138"/>
      <c r="D33" s="138"/>
      <c r="E33" s="138"/>
      <c r="F33" s="138"/>
      <c r="G33" s="138"/>
      <c r="H33" s="138"/>
      <c r="I33" s="139"/>
    </row>
    <row r="34" spans="1:9" ht="35.1" customHeight="1" x14ac:dyDescent="0.25">
      <c r="B34" s="147" t="s">
        <v>34</v>
      </c>
      <c r="C34" s="148" t="s">
        <v>15</v>
      </c>
      <c r="D34" s="142" t="s">
        <v>73</v>
      </c>
      <c r="E34" s="172">
        <v>528</v>
      </c>
      <c r="F34" s="133"/>
      <c r="G34" s="168">
        <f>E34*264</f>
        <v>139392</v>
      </c>
      <c r="H34" s="134">
        <f>(G34/9)*5</f>
        <v>77440</v>
      </c>
      <c r="I34" s="134">
        <f>G34-H34</f>
        <v>61952</v>
      </c>
    </row>
    <row r="35" spans="1:9" ht="64.5" customHeight="1" thickBot="1" x14ac:dyDescent="0.3">
      <c r="B35" s="126"/>
      <c r="C35" s="97"/>
      <c r="D35" s="142"/>
      <c r="E35" s="172"/>
      <c r="F35" s="134"/>
      <c r="G35" s="169"/>
      <c r="H35" s="143"/>
      <c r="I35" s="143"/>
    </row>
    <row r="36" spans="1:9" ht="35.1" customHeight="1" x14ac:dyDescent="0.25">
      <c r="B36" s="125" t="s">
        <v>47</v>
      </c>
      <c r="C36" s="96" t="s">
        <v>41</v>
      </c>
      <c r="D36" s="142"/>
      <c r="E36" s="172"/>
      <c r="F36" s="134"/>
      <c r="G36" s="170">
        <f>E34*297</f>
        <v>156816</v>
      </c>
      <c r="H36" s="133">
        <f t="shared" ref="H36" si="0">(G36/9)*5</f>
        <v>87120</v>
      </c>
      <c r="I36" s="133">
        <f t="shared" ref="I36" si="1">G36-H36</f>
        <v>69696</v>
      </c>
    </row>
    <row r="37" spans="1:9" ht="64.5" customHeight="1" thickBot="1" x14ac:dyDescent="0.3">
      <c r="B37" s="126"/>
      <c r="C37" s="97"/>
      <c r="D37" s="142"/>
      <c r="E37" s="172"/>
      <c r="F37" s="134"/>
      <c r="G37" s="171"/>
      <c r="H37" s="143"/>
      <c r="I37" s="143"/>
    </row>
    <row r="38" spans="1:9" ht="35.1" customHeight="1" x14ac:dyDescent="0.25">
      <c r="B38" s="125" t="s">
        <v>74</v>
      </c>
      <c r="C38" s="96" t="s">
        <v>48</v>
      </c>
      <c r="D38" s="142"/>
      <c r="E38" s="172"/>
      <c r="F38" s="134"/>
      <c r="G38" s="170">
        <f>E34*330</f>
        <v>174240</v>
      </c>
      <c r="H38" s="133">
        <f t="shared" ref="H38" si="2">(G38/9)*5</f>
        <v>96800</v>
      </c>
      <c r="I38" s="133">
        <f t="shared" ref="I38" si="3">G38-H38</f>
        <v>77440</v>
      </c>
    </row>
    <row r="39" spans="1:9" ht="97.5" customHeight="1" thickBot="1" x14ac:dyDescent="0.3">
      <c r="B39" s="126"/>
      <c r="C39" s="97"/>
      <c r="D39" s="162"/>
      <c r="E39" s="141"/>
      <c r="F39" s="143"/>
      <c r="G39" s="171"/>
      <c r="H39" s="143"/>
      <c r="I39" s="143"/>
    </row>
    <row r="40" spans="1:9" ht="25.5" customHeight="1" thickBot="1" x14ac:dyDescent="0.3">
      <c r="B40" s="75"/>
      <c r="C40" s="76"/>
      <c r="D40" s="77"/>
      <c r="E40" s="78"/>
      <c r="F40" s="79"/>
      <c r="G40" s="80"/>
      <c r="H40" s="78"/>
      <c r="I40" s="81"/>
    </row>
    <row r="41" spans="1:9" ht="97.5" customHeight="1" x14ac:dyDescent="0.25">
      <c r="B41" s="125" t="s">
        <v>106</v>
      </c>
      <c r="C41" s="96" t="s">
        <v>15</v>
      </c>
      <c r="D41" s="135" t="s">
        <v>87</v>
      </c>
      <c r="E41" s="133">
        <v>528</v>
      </c>
      <c r="F41" s="83"/>
      <c r="G41" s="163">
        <f>E41*264</f>
        <v>139392</v>
      </c>
      <c r="H41" s="133">
        <f>(G41/9)*5</f>
        <v>77440</v>
      </c>
      <c r="I41" s="133">
        <f>G41-H41</f>
        <v>61952</v>
      </c>
    </row>
    <row r="42" spans="1:9" ht="270" customHeight="1" thickBot="1" x14ac:dyDescent="0.3">
      <c r="B42" s="126"/>
      <c r="C42" s="97"/>
      <c r="D42" s="162"/>
      <c r="E42" s="143"/>
      <c r="F42" s="66"/>
      <c r="G42" s="164"/>
      <c r="H42" s="143"/>
      <c r="I42" s="143"/>
    </row>
    <row r="43" spans="1:9" ht="28.5" customHeight="1" x14ac:dyDescent="0.25">
      <c r="B43" s="69"/>
      <c r="C43" s="67"/>
      <c r="D43" s="70"/>
      <c r="E43" s="71"/>
      <c r="F43" s="72"/>
      <c r="G43" s="73"/>
      <c r="H43" s="71"/>
      <c r="I43" s="71"/>
    </row>
    <row r="44" spans="1:9" ht="27" customHeight="1" x14ac:dyDescent="0.4">
      <c r="B44" s="109" t="s">
        <v>99</v>
      </c>
      <c r="C44" s="109"/>
      <c r="D44" s="109"/>
      <c r="E44" s="109"/>
      <c r="F44" s="109"/>
      <c r="G44" s="109"/>
      <c r="H44" s="109"/>
      <c r="I44" s="109"/>
    </row>
    <row r="45" spans="1:9" ht="27" customHeight="1" x14ac:dyDescent="0.25">
      <c r="B45" s="153" t="s">
        <v>79</v>
      </c>
      <c r="C45" s="153"/>
      <c r="D45" s="153"/>
      <c r="E45" s="153"/>
      <c r="F45" s="153"/>
      <c r="G45" s="153"/>
      <c r="H45" s="153"/>
      <c r="I45" s="153"/>
    </row>
    <row r="46" spans="1:9" ht="30" customHeight="1" x14ac:dyDescent="0.4">
      <c r="A46" s="17"/>
      <c r="B46" s="92" t="s">
        <v>62</v>
      </c>
      <c r="C46" s="92"/>
      <c r="D46" s="92"/>
      <c r="E46" s="92"/>
      <c r="F46" s="92"/>
      <c r="G46" s="92"/>
      <c r="H46" s="92"/>
      <c r="I46" s="92"/>
    </row>
    <row r="47" spans="1:9" ht="30" customHeight="1" thickBot="1" x14ac:dyDescent="0.3">
      <c r="A47" s="17"/>
      <c r="B47" s="20"/>
      <c r="C47" s="20"/>
      <c r="D47" s="20"/>
      <c r="E47" s="20"/>
      <c r="F47" s="20"/>
      <c r="G47" s="24"/>
      <c r="H47" s="20"/>
      <c r="I47" s="21"/>
    </row>
    <row r="48" spans="1:9" ht="35.1" customHeight="1" x14ac:dyDescent="0.25">
      <c r="B48" s="125" t="s">
        <v>75</v>
      </c>
      <c r="C48" s="96" t="s">
        <v>41</v>
      </c>
      <c r="D48" s="135" t="s">
        <v>100</v>
      </c>
      <c r="E48" s="133">
        <v>495</v>
      </c>
      <c r="F48" s="133"/>
      <c r="G48" s="131">
        <f>E48*297</f>
        <v>147015</v>
      </c>
      <c r="H48" s="133">
        <f>(G48/9)*5</f>
        <v>81675</v>
      </c>
      <c r="I48" s="133">
        <f>G48-H48</f>
        <v>65340</v>
      </c>
    </row>
    <row r="49" spans="1:10" ht="121.5" customHeight="1" thickBot="1" x14ac:dyDescent="0.3">
      <c r="B49" s="126"/>
      <c r="C49" s="97"/>
      <c r="D49" s="142"/>
      <c r="E49" s="143"/>
      <c r="F49" s="143"/>
      <c r="G49" s="132"/>
      <c r="H49" s="143"/>
      <c r="I49" s="143"/>
    </row>
    <row r="50" spans="1:10" ht="35.1" customHeight="1" x14ac:dyDescent="0.25">
      <c r="B50" s="125" t="s">
        <v>76</v>
      </c>
      <c r="C50" s="96" t="s">
        <v>41</v>
      </c>
      <c r="D50" s="142"/>
      <c r="E50" s="133">
        <v>495</v>
      </c>
      <c r="F50" s="133"/>
      <c r="G50" s="131">
        <f>E50*297</f>
        <v>147015</v>
      </c>
      <c r="H50" s="133">
        <f>(G50/9)*5</f>
        <v>81675</v>
      </c>
      <c r="I50" s="133">
        <f>G50-H50</f>
        <v>65340</v>
      </c>
    </row>
    <row r="51" spans="1:10" ht="121.5" customHeight="1" thickBot="1" x14ac:dyDescent="0.3">
      <c r="B51" s="126"/>
      <c r="C51" s="97"/>
      <c r="D51" s="142"/>
      <c r="E51" s="143"/>
      <c r="F51" s="143"/>
      <c r="G51" s="132"/>
      <c r="H51" s="143"/>
      <c r="I51" s="143"/>
    </row>
    <row r="52" spans="1:10" ht="35.1" customHeight="1" x14ac:dyDescent="0.25">
      <c r="B52" s="125" t="s">
        <v>77</v>
      </c>
      <c r="C52" s="96" t="s">
        <v>41</v>
      </c>
      <c r="D52" s="142"/>
      <c r="E52" s="133">
        <v>495</v>
      </c>
      <c r="F52" s="133"/>
      <c r="G52" s="131">
        <f>E52*297</f>
        <v>147015</v>
      </c>
      <c r="H52" s="133">
        <f>(G52/9)*5</f>
        <v>81675</v>
      </c>
      <c r="I52" s="133">
        <f>G52-H52</f>
        <v>65340</v>
      </c>
    </row>
    <row r="53" spans="1:10" ht="121.5" customHeight="1" thickBot="1" x14ac:dyDescent="0.3">
      <c r="B53" s="126"/>
      <c r="C53" s="97"/>
      <c r="D53" s="142"/>
      <c r="E53" s="143"/>
      <c r="F53" s="143"/>
      <c r="G53" s="132"/>
      <c r="H53" s="143"/>
      <c r="I53" s="143"/>
    </row>
    <row r="54" spans="1:10" ht="35.1" customHeight="1" x14ac:dyDescent="0.25">
      <c r="B54" s="125" t="s">
        <v>78</v>
      </c>
      <c r="C54" s="96" t="s">
        <v>41</v>
      </c>
      <c r="D54" s="142"/>
      <c r="E54" s="133">
        <v>495</v>
      </c>
      <c r="F54" s="133"/>
      <c r="G54" s="131">
        <f>E54*297</f>
        <v>147015</v>
      </c>
      <c r="H54" s="133">
        <f>(G54/9)*5</f>
        <v>81675</v>
      </c>
      <c r="I54" s="133">
        <f>G54-H54</f>
        <v>65340</v>
      </c>
    </row>
    <row r="55" spans="1:10" ht="121.5" customHeight="1" thickBot="1" x14ac:dyDescent="0.3">
      <c r="B55" s="126"/>
      <c r="C55" s="97"/>
      <c r="D55" s="162"/>
      <c r="E55" s="143"/>
      <c r="F55" s="143"/>
      <c r="G55" s="132"/>
      <c r="H55" s="143"/>
      <c r="I55" s="143"/>
    </row>
    <row r="56" spans="1:10" ht="30" customHeight="1" x14ac:dyDescent="0.25">
      <c r="A56" s="17"/>
      <c r="B56" s="20"/>
      <c r="C56" s="20"/>
      <c r="D56" s="20"/>
      <c r="E56" s="20"/>
      <c r="F56" s="20"/>
      <c r="G56" s="24"/>
      <c r="H56" s="20"/>
      <c r="I56" s="21"/>
    </row>
    <row r="57" spans="1:10" ht="18" customHeight="1" x14ac:dyDescent="0.25">
      <c r="A57" s="17" t="s">
        <v>5</v>
      </c>
      <c r="B57" s="18" t="s">
        <v>81</v>
      </c>
      <c r="C57" s="18"/>
      <c r="D57" s="18"/>
      <c r="E57" s="18"/>
      <c r="F57" s="18"/>
      <c r="G57" s="23"/>
      <c r="H57" s="18"/>
      <c r="I57" s="19"/>
    </row>
    <row r="58" spans="1:10" ht="30" customHeight="1" x14ac:dyDescent="0.25">
      <c r="A58" s="17" t="s">
        <v>5</v>
      </c>
      <c r="B58" s="20" t="s">
        <v>82</v>
      </c>
      <c r="C58" s="20"/>
      <c r="D58" s="20"/>
      <c r="E58" s="20"/>
      <c r="F58" s="20"/>
      <c r="G58" s="24"/>
      <c r="H58" s="20"/>
      <c r="I58" s="21"/>
    </row>
    <row r="59" spans="1:10" ht="30" customHeight="1" x14ac:dyDescent="0.25">
      <c r="A59" s="17"/>
      <c r="B59" s="20" t="s">
        <v>95</v>
      </c>
      <c r="C59" s="20"/>
      <c r="D59" s="20"/>
      <c r="E59" s="20"/>
      <c r="F59" s="20"/>
      <c r="G59" s="24"/>
      <c r="H59" s="20"/>
      <c r="I59" s="21"/>
    </row>
    <row r="60" spans="1:10" ht="25.15" customHeight="1" x14ac:dyDescent="0.25">
      <c r="B60" s="146"/>
      <c r="C60" s="146"/>
      <c r="D60" s="146"/>
      <c r="E60" s="146"/>
      <c r="F60" s="146"/>
      <c r="G60" s="146"/>
      <c r="H60" s="146"/>
      <c r="I60" s="146"/>
    </row>
    <row r="61" spans="1:10" ht="23.25" customHeight="1" x14ac:dyDescent="0.35">
      <c r="C61" s="16" t="s">
        <v>6</v>
      </c>
      <c r="G61" s="15"/>
      <c r="H61" s="22"/>
    </row>
    <row r="62" spans="1:10" ht="51" customHeight="1" x14ac:dyDescent="0.4">
      <c r="C62" s="109" t="s">
        <v>7</v>
      </c>
      <c r="D62" s="109"/>
      <c r="E62" s="109"/>
      <c r="F62" s="109"/>
      <c r="G62" s="109"/>
      <c r="H62" s="109"/>
      <c r="I62" s="109"/>
      <c r="J62" s="109"/>
    </row>
    <row r="63" spans="1:10" ht="34.5" customHeight="1" x14ac:dyDescent="0.4">
      <c r="C63" s="109" t="s">
        <v>61</v>
      </c>
      <c r="D63" s="109"/>
      <c r="E63" s="109"/>
      <c r="F63" s="109"/>
      <c r="G63" s="109"/>
      <c r="H63" s="109"/>
      <c r="I63" s="109"/>
      <c r="J63" s="109"/>
    </row>
    <row r="64" spans="1:10" ht="49.15" customHeight="1" thickBot="1" x14ac:dyDescent="0.3">
      <c r="C64" s="110" t="s">
        <v>70</v>
      </c>
      <c r="D64" s="110"/>
      <c r="E64" s="110"/>
      <c r="F64" s="110"/>
      <c r="G64" s="110"/>
      <c r="H64" s="110"/>
      <c r="I64" s="110"/>
      <c r="J64" s="110"/>
    </row>
    <row r="65" spans="3:10" ht="37.5" customHeight="1" x14ac:dyDescent="0.25">
      <c r="C65" s="111" t="s">
        <v>8</v>
      </c>
      <c r="D65" s="113" t="s">
        <v>2</v>
      </c>
      <c r="E65" s="111" t="s">
        <v>9</v>
      </c>
      <c r="F65" s="113"/>
      <c r="G65" s="115"/>
      <c r="H65" s="115"/>
      <c r="I65" s="113" t="s">
        <v>86</v>
      </c>
      <c r="J65" s="116"/>
    </row>
    <row r="66" spans="3:10" ht="36.75" customHeight="1" thickBot="1" x14ac:dyDescent="0.3">
      <c r="C66" s="112"/>
      <c r="D66" s="114"/>
      <c r="E66" s="112"/>
      <c r="F66" s="114"/>
      <c r="G66" s="107"/>
      <c r="H66" s="107"/>
      <c r="I66" s="114"/>
      <c r="J66" s="117"/>
    </row>
    <row r="67" spans="3:10" ht="105" customHeight="1" thickBot="1" x14ac:dyDescent="0.3">
      <c r="C67" s="33" t="s">
        <v>42</v>
      </c>
      <c r="D67" s="34" t="s">
        <v>11</v>
      </c>
      <c r="E67" s="35" t="s">
        <v>44</v>
      </c>
      <c r="F67" s="90"/>
      <c r="G67" s="118"/>
      <c r="H67" s="91"/>
      <c r="I67" s="90">
        <v>7480</v>
      </c>
      <c r="J67" s="91"/>
    </row>
    <row r="68" spans="3:10" ht="107.25" customHeight="1" thickBot="1" x14ac:dyDescent="0.3">
      <c r="C68" s="33" t="s">
        <v>38</v>
      </c>
      <c r="D68" s="34" t="s">
        <v>10</v>
      </c>
      <c r="E68" s="35" t="s">
        <v>43</v>
      </c>
      <c r="F68" s="90"/>
      <c r="G68" s="118"/>
      <c r="H68" s="91"/>
      <c r="I68" s="90">
        <v>9680</v>
      </c>
      <c r="J68" s="91"/>
    </row>
    <row r="69" spans="3:10" ht="107.25" customHeight="1" thickBot="1" x14ac:dyDescent="0.3">
      <c r="C69" s="33" t="s">
        <v>88</v>
      </c>
      <c r="D69" s="34" t="s">
        <v>89</v>
      </c>
      <c r="E69" s="35" t="s">
        <v>43</v>
      </c>
      <c r="F69" s="63"/>
      <c r="G69" s="64"/>
      <c r="H69" s="65"/>
      <c r="I69" s="63">
        <v>9680</v>
      </c>
      <c r="J69" s="65"/>
    </row>
    <row r="70" spans="3:10" ht="107.25" customHeight="1" thickBot="1" x14ac:dyDescent="0.3">
      <c r="C70" s="33" t="s">
        <v>90</v>
      </c>
      <c r="D70" s="34" t="s">
        <v>89</v>
      </c>
      <c r="E70" s="35" t="s">
        <v>45</v>
      </c>
      <c r="F70" s="63"/>
      <c r="G70" s="64"/>
      <c r="H70" s="65"/>
      <c r="I70" s="63">
        <v>5885</v>
      </c>
      <c r="J70" s="65"/>
    </row>
    <row r="71" spans="3:10" ht="93.75" customHeight="1" thickBot="1" x14ac:dyDescent="0.3">
      <c r="C71" s="33" t="s">
        <v>59</v>
      </c>
      <c r="D71" s="34" t="s">
        <v>10</v>
      </c>
      <c r="E71" s="35" t="s">
        <v>43</v>
      </c>
      <c r="F71" s="90"/>
      <c r="G71" s="118"/>
      <c r="H71" s="91"/>
      <c r="I71" s="90">
        <v>11770</v>
      </c>
      <c r="J71" s="91"/>
    </row>
    <row r="72" spans="3:10" ht="81.75" customHeight="1" thickBot="1" x14ac:dyDescent="0.3">
      <c r="C72" s="33" t="s">
        <v>12</v>
      </c>
      <c r="D72" s="34" t="s">
        <v>13</v>
      </c>
      <c r="E72" s="35" t="s">
        <v>45</v>
      </c>
      <c r="F72" s="90"/>
      <c r="G72" s="118"/>
      <c r="H72" s="91"/>
      <c r="I72" s="90">
        <v>7590</v>
      </c>
      <c r="J72" s="91"/>
    </row>
    <row r="73" spans="3:10" ht="81.75" customHeight="1" x14ac:dyDescent="0.25">
      <c r="C73" s="36"/>
      <c r="D73" s="67"/>
      <c r="E73" s="37"/>
      <c r="F73" s="82"/>
      <c r="G73" s="82"/>
      <c r="H73" s="82"/>
      <c r="I73" s="82"/>
      <c r="J73" s="82"/>
    </row>
    <row r="74" spans="3:10" ht="81.75" customHeight="1" x14ac:dyDescent="0.4">
      <c r="C74" s="109" t="s">
        <v>91</v>
      </c>
      <c r="D74" s="109"/>
      <c r="E74" s="109"/>
      <c r="F74" s="109"/>
      <c r="G74" s="109"/>
      <c r="H74" s="109"/>
      <c r="I74" s="109"/>
      <c r="J74" s="109"/>
    </row>
    <row r="75" spans="3:10" ht="32.25" customHeight="1" x14ac:dyDescent="0.4">
      <c r="C75" s="109" t="s">
        <v>61</v>
      </c>
      <c r="D75" s="109"/>
      <c r="E75" s="109"/>
      <c r="F75" s="109"/>
      <c r="G75" s="109"/>
      <c r="H75" s="109"/>
      <c r="I75" s="109"/>
      <c r="J75" s="109"/>
    </row>
    <row r="76" spans="3:10" ht="27" customHeight="1" thickBot="1" x14ac:dyDescent="0.3">
      <c r="C76" s="36"/>
      <c r="D76" s="37"/>
      <c r="E76" s="37"/>
      <c r="F76" s="37"/>
      <c r="G76" s="37"/>
      <c r="H76" s="38"/>
      <c r="I76" s="38"/>
      <c r="J76" s="38"/>
    </row>
    <row r="77" spans="3:10" ht="27" customHeight="1" x14ac:dyDescent="0.25">
      <c r="C77" s="113" t="s">
        <v>8</v>
      </c>
      <c r="D77" s="111" t="s">
        <v>2</v>
      </c>
      <c r="E77" s="111" t="s">
        <v>9</v>
      </c>
      <c r="F77" s="115"/>
      <c r="G77" s="115"/>
      <c r="H77" s="115"/>
      <c r="I77" s="113" t="s">
        <v>86</v>
      </c>
      <c r="J77" s="116"/>
    </row>
    <row r="78" spans="3:10" ht="127.5" customHeight="1" thickBot="1" x14ac:dyDescent="0.3">
      <c r="C78" s="114"/>
      <c r="D78" s="112"/>
      <c r="E78" s="112"/>
      <c r="F78" s="107"/>
      <c r="G78" s="107"/>
      <c r="H78" s="107"/>
      <c r="I78" s="114"/>
      <c r="J78" s="117"/>
    </row>
    <row r="79" spans="3:10" ht="138" customHeight="1" thickBot="1" x14ac:dyDescent="0.3">
      <c r="C79" s="62" t="s">
        <v>92</v>
      </c>
      <c r="D79" s="61" t="s">
        <v>93</v>
      </c>
      <c r="E79" s="40" t="s">
        <v>94</v>
      </c>
      <c r="F79" s="107"/>
      <c r="G79" s="107"/>
      <c r="H79" s="108"/>
      <c r="I79" s="101">
        <v>15000</v>
      </c>
      <c r="J79" s="103"/>
    </row>
    <row r="80" spans="3:10" ht="75" customHeight="1" x14ac:dyDescent="0.4">
      <c r="C80" s="92" t="s">
        <v>7</v>
      </c>
      <c r="D80" s="92"/>
      <c r="E80" s="92"/>
      <c r="F80" s="92"/>
      <c r="G80" s="92"/>
      <c r="H80" s="92"/>
      <c r="I80" s="92"/>
      <c r="J80" s="92"/>
    </row>
    <row r="81" spans="2:10" ht="46.5" customHeight="1" x14ac:dyDescent="0.4">
      <c r="C81" s="92" t="s">
        <v>62</v>
      </c>
      <c r="D81" s="92"/>
      <c r="E81" s="92"/>
      <c r="F81" s="92"/>
      <c r="G81" s="92"/>
      <c r="H81" s="92"/>
      <c r="I81" s="92"/>
      <c r="J81" s="92"/>
    </row>
    <row r="82" spans="2:10" ht="59.25" customHeight="1" thickBot="1" x14ac:dyDescent="0.3">
      <c r="C82" s="93" t="s">
        <v>69</v>
      </c>
      <c r="D82" s="93"/>
      <c r="E82" s="93"/>
      <c r="F82" s="93"/>
      <c r="G82" s="93"/>
      <c r="H82" s="93"/>
      <c r="I82" s="93"/>
      <c r="J82" s="93"/>
    </row>
    <row r="83" spans="2:10" ht="81" customHeight="1" x14ac:dyDescent="0.25">
      <c r="C83" s="94" t="s">
        <v>42</v>
      </c>
      <c r="D83" s="96" t="s">
        <v>63</v>
      </c>
      <c r="E83" s="39" t="s">
        <v>64</v>
      </c>
      <c r="F83" s="98"/>
      <c r="G83" s="99"/>
      <c r="H83" s="99"/>
      <c r="I83" s="98">
        <v>3740</v>
      </c>
      <c r="J83" s="100"/>
    </row>
    <row r="84" spans="2:10" ht="74.25" customHeight="1" thickBot="1" x14ac:dyDescent="0.3">
      <c r="C84" s="95"/>
      <c r="D84" s="97"/>
      <c r="E84" s="40" t="s">
        <v>43</v>
      </c>
      <c r="F84" s="101"/>
      <c r="G84" s="102"/>
      <c r="H84" s="102"/>
      <c r="I84" s="101">
        <v>7480</v>
      </c>
      <c r="J84" s="103"/>
    </row>
    <row r="85" spans="2:10" ht="71.25" customHeight="1" x14ac:dyDescent="0.25">
      <c r="C85" s="94" t="s">
        <v>38</v>
      </c>
      <c r="D85" s="96" t="s">
        <v>65</v>
      </c>
      <c r="E85" s="39" t="s">
        <v>64</v>
      </c>
      <c r="F85" s="98"/>
      <c r="G85" s="99"/>
      <c r="H85" s="99"/>
      <c r="I85" s="98">
        <v>4840</v>
      </c>
      <c r="J85" s="100"/>
    </row>
    <row r="86" spans="2:10" ht="77.25" customHeight="1" thickBot="1" x14ac:dyDescent="0.3">
      <c r="C86" s="95"/>
      <c r="D86" s="97"/>
      <c r="E86" s="40" t="s">
        <v>43</v>
      </c>
      <c r="F86" s="101"/>
      <c r="G86" s="102"/>
      <c r="H86" s="102"/>
      <c r="I86" s="101">
        <v>9680</v>
      </c>
      <c r="J86" s="103"/>
    </row>
    <row r="87" spans="2:10" ht="26.25" customHeight="1" x14ac:dyDescent="0.25">
      <c r="C87" s="94" t="s">
        <v>38</v>
      </c>
      <c r="D87" s="96" t="s">
        <v>66</v>
      </c>
      <c r="E87" s="119" t="s">
        <v>43</v>
      </c>
      <c r="F87" s="104"/>
      <c r="G87" s="105"/>
      <c r="H87" s="106"/>
      <c r="I87" s="104">
        <v>9680</v>
      </c>
      <c r="J87" s="106"/>
    </row>
    <row r="88" spans="2:10" ht="76.5" customHeight="1" thickBot="1" x14ac:dyDescent="0.3">
      <c r="C88" s="95"/>
      <c r="D88" s="97"/>
      <c r="E88" s="120"/>
      <c r="F88" s="101"/>
      <c r="G88" s="102"/>
      <c r="H88" s="103"/>
      <c r="I88" s="101"/>
      <c r="J88" s="103"/>
    </row>
    <row r="89" spans="2:10" ht="15" customHeight="1" x14ac:dyDescent="0.25">
      <c r="C89" s="94" t="s">
        <v>38</v>
      </c>
      <c r="D89" s="96" t="s">
        <v>67</v>
      </c>
      <c r="E89" s="119" t="s">
        <v>68</v>
      </c>
      <c r="F89" s="104"/>
      <c r="G89" s="105"/>
      <c r="H89" s="106"/>
      <c r="I89" s="104">
        <v>7260</v>
      </c>
      <c r="J89" s="106"/>
    </row>
    <row r="90" spans="2:10" ht="89.25" customHeight="1" thickBot="1" x14ac:dyDescent="0.3">
      <c r="C90" s="95"/>
      <c r="D90" s="97"/>
      <c r="E90" s="120"/>
      <c r="F90" s="101"/>
      <c r="G90" s="102"/>
      <c r="H90" s="103"/>
      <c r="I90" s="101"/>
      <c r="J90" s="103"/>
    </row>
    <row r="91" spans="2:10" ht="15" customHeight="1" x14ac:dyDescent="0.25">
      <c r="C91" s="30"/>
      <c r="D91" s="31"/>
      <c r="E91" s="31"/>
      <c r="F91" s="31"/>
      <c r="G91" s="31"/>
      <c r="H91" s="32"/>
      <c r="I91" s="32"/>
      <c r="J91" s="32"/>
    </row>
    <row r="92" spans="2:10" ht="73.5" customHeight="1" x14ac:dyDescent="0.25">
      <c r="C92" s="30"/>
      <c r="D92" s="31"/>
      <c r="E92" s="31"/>
      <c r="F92" s="31"/>
      <c r="G92" s="31"/>
      <c r="H92" s="32"/>
      <c r="I92" s="32"/>
      <c r="J92" s="32"/>
    </row>
    <row r="93" spans="2:10" ht="77.25" customHeight="1" x14ac:dyDescent="0.25">
      <c r="C93" s="30"/>
      <c r="D93" s="31"/>
      <c r="E93" s="31"/>
      <c r="F93" s="31"/>
      <c r="G93" s="31"/>
      <c r="H93" s="32"/>
      <c r="I93" s="32"/>
      <c r="J93" s="32"/>
    </row>
    <row r="94" spans="2:10" ht="31.5" customHeight="1" x14ac:dyDescent="0.35">
      <c r="B94" s="57"/>
      <c r="C94" s="87" t="s">
        <v>96</v>
      </c>
      <c r="D94" s="87"/>
      <c r="E94" s="87"/>
      <c r="F94" s="87"/>
      <c r="G94" s="87"/>
      <c r="H94" s="87"/>
      <c r="I94" s="87"/>
      <c r="J94" s="87"/>
    </row>
    <row r="95" spans="2:10" ht="27" customHeight="1" x14ac:dyDescent="0.35">
      <c r="B95" s="57"/>
      <c r="C95" s="88" t="s">
        <v>14</v>
      </c>
      <c r="D95" s="89"/>
      <c r="E95" s="89"/>
      <c r="F95" s="89"/>
      <c r="G95" s="89"/>
      <c r="H95" s="89"/>
      <c r="I95" s="89"/>
      <c r="J95" s="89"/>
    </row>
    <row r="96" spans="2:10" ht="18" customHeight="1" x14ac:dyDescent="0.35">
      <c r="B96" s="57"/>
      <c r="C96" s="57"/>
      <c r="D96" s="57"/>
      <c r="E96" s="57"/>
      <c r="F96" s="57"/>
      <c r="G96" s="57"/>
      <c r="H96" s="58"/>
      <c r="I96" s="57"/>
      <c r="J96" s="57"/>
    </row>
    <row r="97" spans="2:10" ht="21" x14ac:dyDescent="0.35">
      <c r="B97" s="88"/>
      <c r="C97" s="89"/>
      <c r="D97" s="89"/>
      <c r="E97" s="89"/>
      <c r="F97" s="89"/>
      <c r="G97" s="89"/>
      <c r="H97" s="89"/>
      <c r="I97" s="89"/>
      <c r="J97" s="57"/>
    </row>
  </sheetData>
  <mergeCells count="171">
    <mergeCell ref="H41:H42"/>
    <mergeCell ref="I41:I42"/>
    <mergeCell ref="C77:C78"/>
    <mergeCell ref="D77:D78"/>
    <mergeCell ref="E77:E78"/>
    <mergeCell ref="F77:H78"/>
    <mergeCell ref="I77:J78"/>
    <mergeCell ref="B44:I44"/>
    <mergeCell ref="B46:I46"/>
    <mergeCell ref="B54:B55"/>
    <mergeCell ref="C54:C55"/>
    <mergeCell ref="E54:E55"/>
    <mergeCell ref="F54:F55"/>
    <mergeCell ref="G54:G55"/>
    <mergeCell ref="H54:H55"/>
    <mergeCell ref="I54:I55"/>
    <mergeCell ref="B48:B49"/>
    <mergeCell ref="C48:C49"/>
    <mergeCell ref="G48:G49"/>
    <mergeCell ref="H48:H49"/>
    <mergeCell ref="I48:I49"/>
    <mergeCell ref="G50:G51"/>
    <mergeCell ref="B10:I10"/>
    <mergeCell ref="B45:I45"/>
    <mergeCell ref="B52:B53"/>
    <mergeCell ref="C52:C53"/>
    <mergeCell ref="E52:E53"/>
    <mergeCell ref="F52:F53"/>
    <mergeCell ref="G52:G53"/>
    <mergeCell ref="H52:H53"/>
    <mergeCell ref="I52:I53"/>
    <mergeCell ref="I14:I15"/>
    <mergeCell ref="I16:I17"/>
    <mergeCell ref="G18:G19"/>
    <mergeCell ref="H18:H19"/>
    <mergeCell ref="I18:I19"/>
    <mergeCell ref="H14:H15"/>
    <mergeCell ref="B38:B39"/>
    <mergeCell ref="C38:C39"/>
    <mergeCell ref="G38:G39"/>
    <mergeCell ref="D41:D42"/>
    <mergeCell ref="B41:B42"/>
    <mergeCell ref="C41:C42"/>
    <mergeCell ref="E41:E42"/>
    <mergeCell ref="G41:G42"/>
    <mergeCell ref="H50:H51"/>
    <mergeCell ref="I50:I51"/>
    <mergeCell ref="H38:H39"/>
    <mergeCell ref="I38:I39"/>
    <mergeCell ref="G34:G35"/>
    <mergeCell ref="G36:G37"/>
    <mergeCell ref="D34:D39"/>
    <mergeCell ref="B36:B37"/>
    <mergeCell ref="C36:C37"/>
    <mergeCell ref="H36:H37"/>
    <mergeCell ref="I36:I37"/>
    <mergeCell ref="H34:H35"/>
    <mergeCell ref="I34:I35"/>
    <mergeCell ref="B34:B35"/>
    <mergeCell ref="C34:C35"/>
    <mergeCell ref="E34:E39"/>
    <mergeCell ref="F34:F39"/>
    <mergeCell ref="D48:D55"/>
    <mergeCell ref="E48:E49"/>
    <mergeCell ref="F48:F49"/>
    <mergeCell ref="B50:B51"/>
    <mergeCell ref="C50:C51"/>
    <mergeCell ref="E50:E51"/>
    <mergeCell ref="F50:F51"/>
    <mergeCell ref="E12:E13"/>
    <mergeCell ref="E14:E19"/>
    <mergeCell ref="B5:I5"/>
    <mergeCell ref="B6:I6"/>
    <mergeCell ref="B8:I8"/>
    <mergeCell ref="B9:I9"/>
    <mergeCell ref="B12:B13"/>
    <mergeCell ref="C12:C13"/>
    <mergeCell ref="D12:D13"/>
    <mergeCell ref="G12:G13"/>
    <mergeCell ref="F12:F13"/>
    <mergeCell ref="G14:G15"/>
    <mergeCell ref="G16:G17"/>
    <mergeCell ref="H16:H17"/>
    <mergeCell ref="D14:D20"/>
    <mergeCell ref="B20:C20"/>
    <mergeCell ref="E20:I20"/>
    <mergeCell ref="B33:I33"/>
    <mergeCell ref="F31:F32"/>
    <mergeCell ref="C22:C23"/>
    <mergeCell ref="F14:F19"/>
    <mergeCell ref="F22:F30"/>
    <mergeCell ref="G1:I1"/>
    <mergeCell ref="B60:I60"/>
    <mergeCell ref="H22:H23"/>
    <mergeCell ref="I22:I23"/>
    <mergeCell ref="B26:B27"/>
    <mergeCell ref="H24:H25"/>
    <mergeCell ref="I24:I25"/>
    <mergeCell ref="C26:C27"/>
    <mergeCell ref="B14:B15"/>
    <mergeCell ref="C14:C15"/>
    <mergeCell ref="B22:B23"/>
    <mergeCell ref="B16:B17"/>
    <mergeCell ref="C16:C17"/>
    <mergeCell ref="B18:B19"/>
    <mergeCell ref="H28:H29"/>
    <mergeCell ref="I28:I29"/>
    <mergeCell ref="C18:C19"/>
    <mergeCell ref="H2:I2"/>
    <mergeCell ref="G3:I3"/>
    <mergeCell ref="G26:G27"/>
    <mergeCell ref="H26:H27"/>
    <mergeCell ref="B24:B25"/>
    <mergeCell ref="C24:C25"/>
    <mergeCell ref="G24:G25"/>
    <mergeCell ref="I26:I27"/>
    <mergeCell ref="D22:D30"/>
    <mergeCell ref="G22:G23"/>
    <mergeCell ref="B28:B29"/>
    <mergeCell ref="C28:C29"/>
    <mergeCell ref="G28:G29"/>
    <mergeCell ref="E22:E32"/>
    <mergeCell ref="D31:D32"/>
    <mergeCell ref="B97:I97"/>
    <mergeCell ref="C62:J62"/>
    <mergeCell ref="C63:J63"/>
    <mergeCell ref="C64:J64"/>
    <mergeCell ref="C65:C66"/>
    <mergeCell ref="D65:D66"/>
    <mergeCell ref="E65:E66"/>
    <mergeCell ref="F65:H66"/>
    <mergeCell ref="I65:J66"/>
    <mergeCell ref="F67:H67"/>
    <mergeCell ref="F68:H68"/>
    <mergeCell ref="I68:J68"/>
    <mergeCell ref="F71:H71"/>
    <mergeCell ref="I71:J71"/>
    <mergeCell ref="I67:J67"/>
    <mergeCell ref="F72:H72"/>
    <mergeCell ref="C87:C88"/>
    <mergeCell ref="C89:C90"/>
    <mergeCell ref="D89:D90"/>
    <mergeCell ref="D87:D88"/>
    <mergeCell ref="E87:E88"/>
    <mergeCell ref="F87:H88"/>
    <mergeCell ref="I87:J88"/>
    <mergeCell ref="E89:E90"/>
    <mergeCell ref="C94:J94"/>
    <mergeCell ref="C95:J95"/>
    <mergeCell ref="I72:J72"/>
    <mergeCell ref="C80:J80"/>
    <mergeCell ref="C81:J81"/>
    <mergeCell ref="C82:J82"/>
    <mergeCell ref="C83:C84"/>
    <mergeCell ref="D83:D84"/>
    <mergeCell ref="F83:H83"/>
    <mergeCell ref="I83:J83"/>
    <mergeCell ref="F84:H84"/>
    <mergeCell ref="I84:J84"/>
    <mergeCell ref="F89:H90"/>
    <mergeCell ref="I89:J90"/>
    <mergeCell ref="C85:C86"/>
    <mergeCell ref="D85:D86"/>
    <mergeCell ref="F85:H85"/>
    <mergeCell ref="I85:J85"/>
    <mergeCell ref="F86:H86"/>
    <mergeCell ref="I86:J86"/>
    <mergeCell ref="F79:H79"/>
    <mergeCell ref="I79:J79"/>
    <mergeCell ref="C74:J74"/>
    <mergeCell ref="C75:J75"/>
  </mergeCells>
  <pageMargins left="0.7" right="0.7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18"/>
  <sheetViews>
    <sheetView workbookViewId="0">
      <selection activeCell="G22" sqref="G22"/>
    </sheetView>
  </sheetViews>
  <sheetFormatPr defaultRowHeight="15" x14ac:dyDescent="0.25"/>
  <cols>
    <col min="3" max="3" width="12.140625" customWidth="1"/>
    <col min="4" max="4" width="17.85546875" customWidth="1"/>
    <col min="5" max="5" width="16.7109375" customWidth="1"/>
    <col min="6" max="6" width="18.7109375" customWidth="1"/>
    <col min="7" max="7" width="13" customWidth="1"/>
    <col min="8" max="8" width="15.28515625" customWidth="1"/>
    <col min="9" max="10" width="12.140625" customWidth="1"/>
    <col min="11" max="11" width="12.28515625" customWidth="1"/>
  </cols>
  <sheetData>
    <row r="2" spans="1:11" ht="45" customHeight="1" x14ac:dyDescent="0.25">
      <c r="A2" s="4" t="s">
        <v>21</v>
      </c>
      <c r="B2" s="174" t="s">
        <v>22</v>
      </c>
      <c r="C2" s="174"/>
      <c r="D2" s="5" t="s">
        <v>23</v>
      </c>
      <c r="E2" s="5" t="s">
        <v>25</v>
      </c>
      <c r="F2" s="11" t="s">
        <v>24</v>
      </c>
      <c r="G2" s="5" t="s">
        <v>26</v>
      </c>
      <c r="H2" s="1" t="s">
        <v>27</v>
      </c>
      <c r="I2" s="1" t="s">
        <v>28</v>
      </c>
    </row>
    <row r="3" spans="1:11" x14ac:dyDescent="0.25">
      <c r="A3" s="6">
        <v>1</v>
      </c>
      <c r="B3" s="175" t="s">
        <v>16</v>
      </c>
      <c r="C3" s="175"/>
      <c r="D3" s="6">
        <v>264</v>
      </c>
      <c r="E3" s="10">
        <f t="shared" ref="E3:E8" si="0">F3/D3</f>
        <v>256.80681818181819</v>
      </c>
      <c r="F3" s="12">
        <f t="shared" ref="F3:F10" si="1">G3*9</f>
        <v>67797</v>
      </c>
      <c r="G3" s="7">
        <v>7533</v>
      </c>
      <c r="H3">
        <v>58950</v>
      </c>
      <c r="I3" s="13">
        <f>F3/H3</f>
        <v>1.1500763358778625</v>
      </c>
      <c r="K3" s="2"/>
    </row>
    <row r="4" spans="1:11" x14ac:dyDescent="0.25">
      <c r="A4" s="6">
        <v>2</v>
      </c>
      <c r="B4" s="175" t="s">
        <v>17</v>
      </c>
      <c r="C4" s="175"/>
      <c r="D4" s="6">
        <v>297</v>
      </c>
      <c r="E4" s="10">
        <f t="shared" si="0"/>
        <v>256.81818181818181</v>
      </c>
      <c r="F4" s="12">
        <f t="shared" si="1"/>
        <v>76275</v>
      </c>
      <c r="G4" s="7">
        <v>8475</v>
      </c>
    </row>
    <row r="5" spans="1:11" x14ac:dyDescent="0.25">
      <c r="A5" s="6"/>
      <c r="B5" s="176" t="s">
        <v>35</v>
      </c>
      <c r="C5" s="177"/>
      <c r="D5" s="27">
        <v>363</v>
      </c>
      <c r="E5" s="25">
        <f t="shared" si="0"/>
        <v>256.11570247933884</v>
      </c>
      <c r="F5" s="26">
        <f>G5*9</f>
        <v>92970</v>
      </c>
      <c r="G5" s="28">
        <v>10330</v>
      </c>
    </row>
    <row r="6" spans="1:11" x14ac:dyDescent="0.25">
      <c r="A6" s="6">
        <v>3</v>
      </c>
      <c r="B6" s="175" t="s">
        <v>18</v>
      </c>
      <c r="C6" s="175"/>
      <c r="D6" s="6">
        <v>264</v>
      </c>
      <c r="E6" s="10">
        <f t="shared" si="0"/>
        <v>256.80681818181819</v>
      </c>
      <c r="F6" s="12">
        <f t="shared" si="1"/>
        <v>67797</v>
      </c>
      <c r="G6" s="7">
        <v>7533</v>
      </c>
    </row>
    <row r="7" spans="1:11" x14ac:dyDescent="0.25">
      <c r="A7" s="6">
        <v>4</v>
      </c>
      <c r="B7" s="175" t="s">
        <v>36</v>
      </c>
      <c r="C7" s="175"/>
      <c r="D7" s="6">
        <v>297</v>
      </c>
      <c r="E7" s="10">
        <f t="shared" si="0"/>
        <v>256.81818181818181</v>
      </c>
      <c r="F7" s="12">
        <f t="shared" si="1"/>
        <v>76275</v>
      </c>
      <c r="G7" s="7">
        <v>8475</v>
      </c>
    </row>
    <row r="8" spans="1:11" x14ac:dyDescent="0.25">
      <c r="A8" s="6"/>
      <c r="B8" s="176" t="s">
        <v>37</v>
      </c>
      <c r="C8" s="177"/>
      <c r="D8" s="27">
        <v>330</v>
      </c>
      <c r="E8" s="25">
        <f t="shared" si="0"/>
        <v>256.8</v>
      </c>
      <c r="F8" s="26">
        <f>G8*9</f>
        <v>84744</v>
      </c>
      <c r="G8" s="28">
        <v>9416</v>
      </c>
    </row>
    <row r="9" spans="1:11" ht="26.25" customHeight="1" x14ac:dyDescent="0.25">
      <c r="A9" s="6">
        <v>5</v>
      </c>
      <c r="B9" s="173" t="s">
        <v>19</v>
      </c>
      <c r="C9" s="173"/>
      <c r="D9" s="6">
        <v>264</v>
      </c>
      <c r="E9" s="10">
        <f t="shared" ref="E9" si="2">F9/D9</f>
        <v>256.80681818181819</v>
      </c>
      <c r="F9" s="12">
        <f t="shared" si="1"/>
        <v>67797</v>
      </c>
      <c r="G9" s="7">
        <v>7533</v>
      </c>
      <c r="I9" s="3"/>
    </row>
    <row r="10" spans="1:11" ht="26.25" customHeight="1" x14ac:dyDescent="0.25">
      <c r="A10" s="6">
        <v>6</v>
      </c>
      <c r="B10" s="173" t="s">
        <v>20</v>
      </c>
      <c r="C10" s="173"/>
      <c r="D10" s="6">
        <v>297</v>
      </c>
      <c r="E10" s="10">
        <f>F10/D10</f>
        <v>256.81818181818181</v>
      </c>
      <c r="F10" s="12">
        <f t="shared" si="1"/>
        <v>76275</v>
      </c>
      <c r="G10" s="7">
        <v>8475</v>
      </c>
    </row>
    <row r="11" spans="1:11" x14ac:dyDescent="0.25">
      <c r="A11" s="6">
        <v>7</v>
      </c>
      <c r="B11" s="175" t="s">
        <v>29</v>
      </c>
      <c r="C11" s="175"/>
      <c r="D11" s="6">
        <v>330</v>
      </c>
      <c r="E11" s="10">
        <f t="shared" ref="E11:E15" si="3">F11/D11</f>
        <v>244.9909090909091</v>
      </c>
      <c r="F11" s="12">
        <f>G11*9</f>
        <v>80847</v>
      </c>
      <c r="G11" s="7">
        <v>8983</v>
      </c>
    </row>
    <row r="12" spans="1:11" x14ac:dyDescent="0.25">
      <c r="A12" s="6">
        <v>7</v>
      </c>
      <c r="B12" s="175" t="s">
        <v>29</v>
      </c>
      <c r="C12" s="175"/>
      <c r="D12" s="6">
        <v>264</v>
      </c>
      <c r="E12" s="10">
        <f t="shared" ref="E12" si="4">F12/D12</f>
        <v>244.97727272727272</v>
      </c>
      <c r="F12" s="12">
        <f>G12*9</f>
        <v>64674</v>
      </c>
      <c r="G12" s="7">
        <v>7186</v>
      </c>
    </row>
    <row r="13" spans="1:11" x14ac:dyDescent="0.25">
      <c r="A13" s="6">
        <v>8</v>
      </c>
      <c r="B13" s="175" t="s">
        <v>30</v>
      </c>
      <c r="C13" s="175"/>
      <c r="D13" s="6">
        <v>198</v>
      </c>
      <c r="E13" s="10">
        <f>F13/D13</f>
        <v>311.36363636363637</v>
      </c>
      <c r="F13" s="12">
        <v>61650</v>
      </c>
      <c r="G13" s="7">
        <v>6850</v>
      </c>
    </row>
    <row r="14" spans="1:11" x14ac:dyDescent="0.25">
      <c r="A14" s="6">
        <v>9</v>
      </c>
      <c r="B14" s="175" t="s">
        <v>31</v>
      </c>
      <c r="C14" s="175"/>
      <c r="D14" s="6">
        <f>2*33</f>
        <v>66</v>
      </c>
      <c r="E14" s="10">
        <f t="shared" si="3"/>
        <v>481.77272727272725</v>
      </c>
      <c r="F14" s="12">
        <f t="shared" ref="F14:F15" si="5">G14*9</f>
        <v>31797</v>
      </c>
      <c r="G14" s="7">
        <v>3533</v>
      </c>
    </row>
    <row r="15" spans="1:11" x14ac:dyDescent="0.25">
      <c r="A15" s="6">
        <v>10</v>
      </c>
      <c r="B15" s="175" t="s">
        <v>32</v>
      </c>
      <c r="C15" s="175"/>
      <c r="D15" s="6">
        <f>2*33</f>
        <v>66</v>
      </c>
      <c r="E15" s="10">
        <f t="shared" si="3"/>
        <v>449.45454545454544</v>
      </c>
      <c r="F15" s="12">
        <f t="shared" si="5"/>
        <v>29664</v>
      </c>
      <c r="G15" s="7">
        <v>3296</v>
      </c>
    </row>
    <row r="16" spans="1:11" x14ac:dyDescent="0.25">
      <c r="A16" s="6">
        <v>11</v>
      </c>
      <c r="B16" s="175"/>
      <c r="C16" s="175"/>
      <c r="D16" s="9"/>
      <c r="E16" s="10"/>
      <c r="F16" s="12"/>
      <c r="G16" s="7"/>
    </row>
    <row r="17" spans="1:7" x14ac:dyDescent="0.25">
      <c r="A17" s="6">
        <v>12</v>
      </c>
      <c r="B17" s="175" t="s">
        <v>33</v>
      </c>
      <c r="C17" s="175"/>
      <c r="D17" s="6">
        <f>3*17</f>
        <v>51</v>
      </c>
      <c r="E17" s="6">
        <v>244.99</v>
      </c>
      <c r="F17" s="8">
        <f>D17*E17</f>
        <v>12494.49</v>
      </c>
      <c r="G17" s="9"/>
    </row>
    <row r="18" spans="1:7" x14ac:dyDescent="0.25">
      <c r="A18" s="6">
        <v>13</v>
      </c>
      <c r="B18" s="175"/>
      <c r="C18" s="175"/>
      <c r="D18" s="9"/>
      <c r="E18" s="6"/>
      <c r="F18" s="14">
        <f>F17+F11</f>
        <v>93341.49</v>
      </c>
      <c r="G18" s="9">
        <f>F18/9</f>
        <v>10371.276666666667</v>
      </c>
    </row>
  </sheetData>
  <mergeCells count="17">
    <mergeCell ref="B17:C17"/>
    <mergeCell ref="B18:C18"/>
    <mergeCell ref="B10:C10"/>
    <mergeCell ref="B11:C11"/>
    <mergeCell ref="B13:C13"/>
    <mergeCell ref="B14:C14"/>
    <mergeCell ref="B15:C15"/>
    <mergeCell ref="B16:C16"/>
    <mergeCell ref="B12:C12"/>
    <mergeCell ref="B9:C9"/>
    <mergeCell ref="B2:C2"/>
    <mergeCell ref="B3:C3"/>
    <mergeCell ref="B4:C4"/>
    <mergeCell ref="B6:C6"/>
    <mergeCell ref="B7:C7"/>
    <mergeCell ref="B5:C5"/>
    <mergeCell ref="B8:C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Лист1!Print_Area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Светлана</cp:lastModifiedBy>
  <cp:lastPrinted>2023-06-01T13:00:19Z</cp:lastPrinted>
  <dcterms:created xsi:type="dcterms:W3CDTF">2019-03-11T12:59:12Z</dcterms:created>
  <dcterms:modified xsi:type="dcterms:W3CDTF">2026-10-01T15:59:54Z</dcterms:modified>
</cp:coreProperties>
</file>